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usiness\Director - Budgets\Web Info - NEEDS REVIEW\"/>
    </mc:Choice>
  </mc:AlternateContent>
  <xr:revisionPtr revIDLastSave="0" documentId="13_ncr:1_{BD4B24AB-EB4E-42B8-B471-2A4DE609ABAA}" xr6:coauthVersionLast="36" xr6:coauthVersionMax="36" xr10:uidLastSave="{00000000-0000-0000-0000-000000000000}"/>
  <bookViews>
    <workbookView xWindow="0" yWindow="0" windowWidth="28800" windowHeight="12225" tabRatio="724" activeTab="1" xr2:uid="{00000000-000D-0000-FFFF-FFFF00000000}"/>
  </bookViews>
  <sheets>
    <sheet name="Instructions" sheetId="1" r:id="rId1"/>
    <sheet name="General-Summary" sheetId="2" r:id="rId2"/>
    <sheet name="Budget Amendments" sheetId="3" r:id="rId3"/>
    <sheet name="Grad Assts" sheetId="4" r:id="rId4"/>
    <sheet name="StudentAssts" sheetId="5" r:id="rId5"/>
    <sheet name="Temp, FICA Medicare" sheetId="6" r:id="rId6"/>
    <sheet name="Travel-Employees" sheetId="7" r:id="rId7"/>
    <sheet name="Travel-NonEmployees" sheetId="8" r:id="rId8"/>
    <sheet name="MotorVehicle" sheetId="9" r:id="rId9"/>
    <sheet name="Supplies-Materials" sheetId="10" r:id="rId10"/>
    <sheet name="Supplies-Postage" sheetId="11" r:id="rId11"/>
    <sheet name="Repairs-Maint" sheetId="12" r:id="rId12"/>
    <sheet name="Rents Other than RE" sheetId="13" r:id="rId13"/>
    <sheet name="Other-Registration" sheetId="14" r:id="rId14"/>
    <sheet name="Other-Subscriptions" sheetId="15" r:id="rId15"/>
    <sheet name="Other-Memberships" sheetId="16" r:id="rId16"/>
    <sheet name="Other-Adv-Non ee recruit" sheetId="18" r:id="rId17"/>
    <sheet name="Other-Adv-Ee recruit" sheetId="19" r:id="rId18"/>
    <sheet name="Software" sheetId="20" r:id="rId19"/>
    <sheet name="Printing-Publications" sheetId="21" r:id="rId20"/>
    <sheet name="Equipment-SmallValue" sheetId="22" r:id="rId21"/>
    <sheet name="Consultants" sheetId="23" r:id="rId22"/>
    <sheet name="Reimb Exp" sheetId="24" r:id="rId23"/>
    <sheet name="Your Choice 1" sheetId="25" r:id="rId24"/>
    <sheet name="Your Choice 2" sheetId="26" r:id="rId25"/>
    <sheet name="Your Choice 3" sheetId="27" r:id="rId26"/>
    <sheet name="Tel-Local" sheetId="28" r:id="rId27"/>
    <sheet name="Tel-LongDist" sheetId="29" r:id="rId28"/>
    <sheet name="Capital Lease" sheetId="30" r:id="rId29"/>
    <sheet name="Equipment_Inv" sheetId="31" r:id="rId30"/>
  </sheets>
  <definedNames>
    <definedName name="Equip">'General-Summary'!$D$52:$D$53</definedName>
    <definedName name="Opg">'General-Summary'!$D$28:$D$47</definedName>
    <definedName name="_xlnm.Print_Area" localSheetId="2">'Budget Amendments'!$A$1:$T$58</definedName>
    <definedName name="_xlnm.Print_Area" localSheetId="28">'Capital Lease'!$A$1:$F$31</definedName>
    <definedName name="_xlnm.Print_Area" localSheetId="21">Consultants!$A$1:$F$49</definedName>
    <definedName name="_xlnm.Print_Area" localSheetId="29">Equipment_Inv!$A$1:$F$44</definedName>
    <definedName name="_xlnm.Print_Area" localSheetId="20">'Equipment-SmallValue'!$A$1:$F$49</definedName>
    <definedName name="_xlnm.Print_Area" localSheetId="3">'Grad Assts'!$A$1:$F$31</definedName>
    <definedName name="_xlnm.Print_Area" localSheetId="0">Instructions!$A$1:$O$128</definedName>
    <definedName name="_xlnm.Print_Area" localSheetId="8">MotorVehicle!$A$1:$F$48</definedName>
    <definedName name="_xlnm.Print_Area" localSheetId="17">'Other-Adv-Ee recruit'!$A$1:$F$49</definedName>
    <definedName name="_xlnm.Print_Area" localSheetId="16">'Other-Adv-Non ee recruit'!$A$1:$F$49</definedName>
    <definedName name="_xlnm.Print_Area" localSheetId="15">'Other-Memberships'!$A$1:$F$49</definedName>
    <definedName name="_xlnm.Print_Area" localSheetId="13">'Other-Registration'!$A$1:$F$49</definedName>
    <definedName name="_xlnm.Print_Area" localSheetId="14">'Other-Subscriptions'!$A$1:$F$49</definedName>
    <definedName name="_xlnm.Print_Area" localSheetId="19">'Printing-Publications'!$A$1:$F$49</definedName>
    <definedName name="_xlnm.Print_Area" localSheetId="22">'Reimb Exp'!$A$1:$F$49</definedName>
    <definedName name="_xlnm.Print_Area" localSheetId="12">'Rents Other than RE'!$A$1:$F$49</definedName>
    <definedName name="_xlnm.Print_Area" localSheetId="11">'Repairs-Maint'!$A$1:$F$49</definedName>
    <definedName name="_xlnm.Print_Area" localSheetId="18">Software!$A$1:$F$49</definedName>
    <definedName name="_xlnm.Print_Area" localSheetId="4">StudentAssts!$A$1:$F$55</definedName>
    <definedName name="_xlnm.Print_Area" localSheetId="9">'Supplies-Materials'!$A$1:$F$49</definedName>
    <definedName name="_xlnm.Print_Area" localSheetId="10">'Supplies-Postage'!$A$1:$F$49</definedName>
    <definedName name="_xlnm.Print_Area" localSheetId="26">'Tel-Local'!$A$4:$F$28</definedName>
    <definedName name="_xlnm.Print_Area" localSheetId="27">'Tel-LongDist'!$A$1:$F$29</definedName>
    <definedName name="_xlnm.Print_Area" localSheetId="5">'Temp, FICA Medicare'!$A$1:$F$48</definedName>
    <definedName name="_xlnm.Print_Area" localSheetId="6">'Travel-Employees'!$A$1:$F$49</definedName>
    <definedName name="_xlnm.Print_Area" localSheetId="7">'Travel-NonEmployees'!$A$1:$F$49</definedName>
    <definedName name="_xlnm.Print_Area" localSheetId="23">'Your Choice 1'!$A$1:$F$49</definedName>
    <definedName name="_xlnm.Print_Area" localSheetId="24">'Your Choice 2'!$A$1:$F$49</definedName>
    <definedName name="_xlnm.Print_Area" localSheetId="25">'Your Choice 3'!$A$1:$F$50</definedName>
    <definedName name="PSvc">'General-Summary'!$D$14:$D$16</definedName>
    <definedName name="Travel">'General-Summary'!$D$22:$D$23</definedName>
  </definedNames>
  <calcPr calcId="191029"/>
</workbook>
</file>

<file path=xl/calcChain.xml><?xml version="1.0" encoding="utf-8"?>
<calcChain xmlns="http://schemas.openxmlformats.org/spreadsheetml/2006/main">
  <c r="N11" i="5" l="1"/>
  <c r="K4" i="5" l="1"/>
  <c r="E51" i="3" l="1"/>
  <c r="R51" i="3"/>
  <c r="E52" i="2" s="1"/>
  <c r="R20" i="3"/>
  <c r="E27" i="3"/>
  <c r="R27" i="3"/>
  <c r="E28" i="2" s="1"/>
  <c r="F28" i="2" s="1"/>
  <c r="D21" i="2"/>
  <c r="E20" i="3" s="1"/>
  <c r="E21" i="3"/>
  <c r="R21" i="3"/>
  <c r="E22" i="2" s="1"/>
  <c r="D13" i="2"/>
  <c r="D18" i="2" s="1"/>
  <c r="E13" i="3"/>
  <c r="R13" i="3"/>
  <c r="E14" i="2" s="1"/>
  <c r="N25" i="5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O37" i="5" s="1"/>
  <c r="N12" i="5" l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S51" i="3"/>
  <c r="S27" i="3"/>
  <c r="S21" i="3"/>
  <c r="S13" i="3"/>
  <c r="E48" i="25"/>
  <c r="D48" i="25"/>
  <c r="C48" i="25"/>
  <c r="O25" i="5" l="1"/>
  <c r="O26" i="5" l="1"/>
  <c r="O11" i="5" l="1"/>
  <c r="O27" i="5"/>
  <c r="O12" i="5" l="1"/>
  <c r="O28" i="5"/>
  <c r="O13" i="5" l="1"/>
  <c r="O29" i="5"/>
  <c r="O14" i="5" l="1"/>
  <c r="O30" i="5"/>
  <c r="O15" i="5" l="1"/>
  <c r="O31" i="5"/>
  <c r="O32" i="5" l="1"/>
  <c r="O16" i="5"/>
  <c r="F53" i="3"/>
  <c r="P23" i="3"/>
  <c r="Q23" i="3"/>
  <c r="Q47" i="3"/>
  <c r="P47" i="3"/>
  <c r="O47" i="3"/>
  <c r="N47" i="3"/>
  <c r="M47" i="3"/>
  <c r="L47" i="3"/>
  <c r="K47" i="3"/>
  <c r="J47" i="3"/>
  <c r="I47" i="3"/>
  <c r="H47" i="3"/>
  <c r="G47" i="3"/>
  <c r="F47" i="3"/>
  <c r="O17" i="5" l="1"/>
  <c r="O33" i="5"/>
  <c r="O18" i="5" l="1"/>
  <c r="O34" i="5"/>
  <c r="E25" i="31"/>
  <c r="D25" i="31"/>
  <c r="C25" i="31"/>
  <c r="E25" i="30"/>
  <c r="M52" i="2" s="1"/>
  <c r="D25" i="30"/>
  <c r="C25" i="30"/>
  <c r="I52" i="2" s="1"/>
  <c r="E25" i="29"/>
  <c r="M47" i="2" s="1"/>
  <c r="D25" i="29"/>
  <c r="C25" i="29"/>
  <c r="E25" i="28"/>
  <c r="M46" i="2" s="1"/>
  <c r="D25" i="28"/>
  <c r="C25" i="28"/>
  <c r="E48" i="27"/>
  <c r="D48" i="27"/>
  <c r="J45" i="2" s="1"/>
  <c r="C48" i="27"/>
  <c r="E48" i="26"/>
  <c r="M44" i="2" s="1"/>
  <c r="D48" i="26"/>
  <c r="J44" i="2" s="1"/>
  <c r="C48" i="26"/>
  <c r="I44" i="2" s="1"/>
  <c r="F48" i="25"/>
  <c r="E48" i="24"/>
  <c r="M42" i="2" s="1"/>
  <c r="D48" i="24"/>
  <c r="C48" i="24"/>
  <c r="I42" i="2" s="1"/>
  <c r="E48" i="23"/>
  <c r="M41" i="2" s="1"/>
  <c r="D48" i="23"/>
  <c r="J41" i="2" s="1"/>
  <c r="C48" i="23"/>
  <c r="E48" i="22"/>
  <c r="M40" i="2" s="1"/>
  <c r="D48" i="22"/>
  <c r="C48" i="22"/>
  <c r="E48" i="21"/>
  <c r="M39" i="2" s="1"/>
  <c r="D48" i="21"/>
  <c r="J39" i="2" s="1"/>
  <c r="C48" i="21"/>
  <c r="E48" i="20"/>
  <c r="M38" i="2" s="1"/>
  <c r="D48" i="20"/>
  <c r="C48" i="20"/>
  <c r="E48" i="19"/>
  <c r="M37" i="2" s="1"/>
  <c r="D48" i="19"/>
  <c r="J37" i="2" s="1"/>
  <c r="C48" i="19"/>
  <c r="I37" i="2" s="1"/>
  <c r="E48" i="18"/>
  <c r="M36" i="2" s="1"/>
  <c r="D48" i="18"/>
  <c r="C48" i="18"/>
  <c r="E48" i="16"/>
  <c r="D48" i="16"/>
  <c r="J35" i="2" s="1"/>
  <c r="C48" i="16"/>
  <c r="E48" i="15"/>
  <c r="M34" i="2" s="1"/>
  <c r="D48" i="15"/>
  <c r="J34" i="2" s="1"/>
  <c r="C48" i="15"/>
  <c r="I34" i="2" s="1"/>
  <c r="E48" i="14"/>
  <c r="D48" i="14"/>
  <c r="J33" i="2" s="1"/>
  <c r="C48" i="14"/>
  <c r="E48" i="13"/>
  <c r="M32" i="2" s="1"/>
  <c r="D48" i="13"/>
  <c r="C48" i="13"/>
  <c r="E48" i="12"/>
  <c r="D48" i="12"/>
  <c r="C48" i="12"/>
  <c r="E48" i="11"/>
  <c r="M30" i="2" s="1"/>
  <c r="D48" i="11"/>
  <c r="J30" i="2" s="1"/>
  <c r="C48" i="11"/>
  <c r="I30" i="2" s="1"/>
  <c r="E48" i="10"/>
  <c r="M29" i="2" s="1"/>
  <c r="D48" i="10"/>
  <c r="J29" i="2" s="1"/>
  <c r="C48" i="10"/>
  <c r="I29" i="2" s="1"/>
  <c r="E48" i="9"/>
  <c r="M28" i="2" s="1"/>
  <c r="D48" i="9"/>
  <c r="E48" i="8"/>
  <c r="M23" i="2" s="1"/>
  <c r="D48" i="8"/>
  <c r="J23" i="2" s="1"/>
  <c r="E48" i="7"/>
  <c r="D48" i="7"/>
  <c r="I47" i="6"/>
  <c r="M17" i="2" s="1"/>
  <c r="H47" i="6"/>
  <c r="E47" i="6"/>
  <c r="M16" i="2" s="1"/>
  <c r="D47" i="6"/>
  <c r="J16" i="2" s="1"/>
  <c r="L8" i="6"/>
  <c r="E55" i="5"/>
  <c r="M15" i="2" s="1"/>
  <c r="D55" i="5"/>
  <c r="J15" i="2" s="1"/>
  <c r="E28" i="4"/>
  <c r="M14" i="2" s="1"/>
  <c r="D28" i="4"/>
  <c r="J14" i="2" s="1"/>
  <c r="Q53" i="3"/>
  <c r="P53" i="3"/>
  <c r="O53" i="3"/>
  <c r="N53" i="3"/>
  <c r="M53" i="3"/>
  <c r="L53" i="3"/>
  <c r="K53" i="3"/>
  <c r="J53" i="3"/>
  <c r="I53" i="3"/>
  <c r="H53" i="3"/>
  <c r="G53" i="3"/>
  <c r="R52" i="3"/>
  <c r="E53" i="2" s="1"/>
  <c r="F53" i="2" s="1"/>
  <c r="E52" i="3"/>
  <c r="R50" i="3"/>
  <c r="E51" i="2" s="1"/>
  <c r="R46" i="3"/>
  <c r="E46" i="3"/>
  <c r="R45" i="3"/>
  <c r="E45" i="3"/>
  <c r="R44" i="3"/>
  <c r="E45" i="2" s="1"/>
  <c r="F45" i="2" s="1"/>
  <c r="E44" i="3"/>
  <c r="R43" i="3"/>
  <c r="E43" i="3"/>
  <c r="R42" i="3"/>
  <c r="E43" i="2" s="1"/>
  <c r="F43" i="2" s="1"/>
  <c r="E42" i="3"/>
  <c r="R41" i="3"/>
  <c r="E41" i="3"/>
  <c r="R40" i="3"/>
  <c r="E41" i="2" s="1"/>
  <c r="F41" i="2" s="1"/>
  <c r="E40" i="3"/>
  <c r="R39" i="3"/>
  <c r="E39" i="3"/>
  <c r="R38" i="3"/>
  <c r="E38" i="3"/>
  <c r="R37" i="3"/>
  <c r="E37" i="3"/>
  <c r="R36" i="3"/>
  <c r="E37" i="2" s="1"/>
  <c r="E36" i="3"/>
  <c r="R35" i="3"/>
  <c r="E35" i="3"/>
  <c r="R34" i="3"/>
  <c r="E34" i="3"/>
  <c r="R33" i="3"/>
  <c r="E33" i="3"/>
  <c r="R32" i="3"/>
  <c r="E32" i="3"/>
  <c r="R31" i="3"/>
  <c r="E31" i="3"/>
  <c r="R30" i="3"/>
  <c r="E30" i="3"/>
  <c r="R29" i="3"/>
  <c r="E29" i="3"/>
  <c r="R28" i="3"/>
  <c r="E29" i="2" s="1"/>
  <c r="F29" i="2" s="1"/>
  <c r="E28" i="3"/>
  <c r="R26" i="3"/>
  <c r="O23" i="3"/>
  <c r="N23" i="3"/>
  <c r="M23" i="3"/>
  <c r="L23" i="3"/>
  <c r="K23" i="3"/>
  <c r="J23" i="3"/>
  <c r="I23" i="3"/>
  <c r="H23" i="3"/>
  <c r="G23" i="3"/>
  <c r="F23" i="3"/>
  <c r="R22" i="3"/>
  <c r="E23" i="2" s="1"/>
  <c r="F23" i="2" s="1"/>
  <c r="E22" i="3"/>
  <c r="E21" i="2"/>
  <c r="F21" i="2" s="1"/>
  <c r="Q17" i="3"/>
  <c r="P17" i="3"/>
  <c r="O17" i="3"/>
  <c r="N17" i="3"/>
  <c r="M17" i="3"/>
  <c r="L17" i="3"/>
  <c r="K17" i="3"/>
  <c r="J17" i="3"/>
  <c r="I17" i="3"/>
  <c r="H17" i="3"/>
  <c r="G17" i="3"/>
  <c r="F17" i="3"/>
  <c r="R16" i="3"/>
  <c r="E17" i="2" s="1"/>
  <c r="F17" i="2" s="1"/>
  <c r="E16" i="3"/>
  <c r="R15" i="3"/>
  <c r="E16" i="2" s="1"/>
  <c r="F16" i="2" s="1"/>
  <c r="E15" i="3"/>
  <c r="R14" i="3"/>
  <c r="E15" i="2" s="1"/>
  <c r="F15" i="2" s="1"/>
  <c r="E14" i="3"/>
  <c r="R12" i="3"/>
  <c r="E13" i="2" s="1"/>
  <c r="F13" i="2" s="1"/>
  <c r="K56" i="2"/>
  <c r="G56" i="2"/>
  <c r="M53" i="2"/>
  <c r="J53" i="2"/>
  <c r="I53" i="2"/>
  <c r="J52" i="2"/>
  <c r="F52" i="2"/>
  <c r="D51" i="2"/>
  <c r="I47" i="2"/>
  <c r="J46" i="2"/>
  <c r="I46" i="2"/>
  <c r="M45" i="2"/>
  <c r="I45" i="2"/>
  <c r="M43" i="2"/>
  <c r="J43" i="2"/>
  <c r="I43" i="2"/>
  <c r="J42" i="2"/>
  <c r="I41" i="2"/>
  <c r="J40" i="2"/>
  <c r="I40" i="2"/>
  <c r="I39" i="2"/>
  <c r="J38" i="2"/>
  <c r="I38" i="2"/>
  <c r="F37" i="2"/>
  <c r="J36" i="2"/>
  <c r="I36" i="2"/>
  <c r="M35" i="2"/>
  <c r="I35" i="2"/>
  <c r="M33" i="2"/>
  <c r="I33" i="2"/>
  <c r="J32" i="2"/>
  <c r="M31" i="2"/>
  <c r="J31" i="2"/>
  <c r="I31" i="2"/>
  <c r="J28" i="2"/>
  <c r="I28" i="2"/>
  <c r="D27" i="2"/>
  <c r="I23" i="2"/>
  <c r="M22" i="2"/>
  <c r="I22" i="2"/>
  <c r="D24" i="2"/>
  <c r="I18" i="2"/>
  <c r="J17" i="2"/>
  <c r="I54" i="2" l="1"/>
  <c r="P55" i="3"/>
  <c r="M24" i="2"/>
  <c r="L23" i="2"/>
  <c r="H55" i="3"/>
  <c r="L55" i="3"/>
  <c r="F47" i="6"/>
  <c r="F48" i="13"/>
  <c r="F48" i="18"/>
  <c r="F48" i="22"/>
  <c r="F25" i="28"/>
  <c r="F25" i="29"/>
  <c r="M54" i="2"/>
  <c r="I24" i="2"/>
  <c r="F48" i="7"/>
  <c r="F48" i="9"/>
  <c r="F48" i="12"/>
  <c r="F48" i="16"/>
  <c r="F48" i="21"/>
  <c r="F48" i="27"/>
  <c r="F25" i="31"/>
  <c r="M18" i="2"/>
  <c r="S28" i="3"/>
  <c r="S30" i="3"/>
  <c r="S32" i="3"/>
  <c r="S34" i="3"/>
  <c r="S36" i="3"/>
  <c r="S38" i="3"/>
  <c r="S40" i="3"/>
  <c r="S42" i="3"/>
  <c r="S44" i="3"/>
  <c r="S46" i="3"/>
  <c r="F55" i="3"/>
  <c r="S52" i="3"/>
  <c r="R53" i="3"/>
  <c r="E54" i="2" s="1"/>
  <c r="D54" i="2"/>
  <c r="F54" i="2" s="1"/>
  <c r="E50" i="3"/>
  <c r="E53" i="3" s="1"/>
  <c r="F51" i="2"/>
  <c r="I55" i="3"/>
  <c r="M55" i="3"/>
  <c r="Q55" i="3"/>
  <c r="E47" i="2"/>
  <c r="F47" i="2" s="1"/>
  <c r="L47" i="2" s="1"/>
  <c r="N47" i="2" s="1"/>
  <c r="E46" i="2"/>
  <c r="F46" i="2" s="1"/>
  <c r="L46" i="2" s="1"/>
  <c r="N46" i="2" s="1"/>
  <c r="E44" i="2"/>
  <c r="F44" i="2" s="1"/>
  <c r="L44" i="2" s="1"/>
  <c r="N44" i="2" s="1"/>
  <c r="E42" i="2"/>
  <c r="F42" i="2" s="1"/>
  <c r="L42" i="2" s="1"/>
  <c r="N42" i="2" s="1"/>
  <c r="E40" i="2"/>
  <c r="F40" i="2" s="1"/>
  <c r="L40" i="2" s="1"/>
  <c r="N40" i="2" s="1"/>
  <c r="E39" i="2"/>
  <c r="F39" i="2" s="1"/>
  <c r="L39" i="2" s="1"/>
  <c r="N39" i="2" s="1"/>
  <c r="E38" i="2"/>
  <c r="F38" i="2" s="1"/>
  <c r="L38" i="2" s="1"/>
  <c r="N38" i="2" s="1"/>
  <c r="E36" i="2"/>
  <c r="F36" i="2" s="1"/>
  <c r="L36" i="2" s="1"/>
  <c r="N36" i="2" s="1"/>
  <c r="E35" i="2"/>
  <c r="F35" i="2" s="1"/>
  <c r="L35" i="2" s="1"/>
  <c r="N35" i="2" s="1"/>
  <c r="E34" i="2"/>
  <c r="F34" i="2" s="1"/>
  <c r="L34" i="2" s="1"/>
  <c r="N34" i="2" s="1"/>
  <c r="E33" i="2"/>
  <c r="F33" i="2" s="1"/>
  <c r="L33" i="2" s="1"/>
  <c r="N33" i="2" s="1"/>
  <c r="E32" i="2"/>
  <c r="F32" i="2" s="1"/>
  <c r="E31" i="2"/>
  <c r="F31" i="2" s="1"/>
  <c r="L31" i="2" s="1"/>
  <c r="N31" i="2" s="1"/>
  <c r="E30" i="2"/>
  <c r="F30" i="2" s="1"/>
  <c r="L30" i="2" s="1"/>
  <c r="N30" i="2" s="1"/>
  <c r="R47" i="3"/>
  <c r="E48" i="2" s="1"/>
  <c r="E27" i="2"/>
  <c r="F27" i="2" s="1"/>
  <c r="D48" i="2"/>
  <c r="E26" i="3"/>
  <c r="E47" i="3" s="1"/>
  <c r="J55" i="3"/>
  <c r="N55" i="3"/>
  <c r="S22" i="3"/>
  <c r="E23" i="3"/>
  <c r="S14" i="3"/>
  <c r="S16" i="3"/>
  <c r="E12" i="3"/>
  <c r="E17" i="3" s="1"/>
  <c r="L17" i="2"/>
  <c r="N17" i="2" s="1"/>
  <c r="N23" i="2"/>
  <c r="J47" i="2"/>
  <c r="F48" i="11"/>
  <c r="F48" i="15"/>
  <c r="F48" i="20"/>
  <c r="F48" i="24"/>
  <c r="F48" i="26"/>
  <c r="L16" i="2"/>
  <c r="N16" i="2" s="1"/>
  <c r="O16" i="2" s="1"/>
  <c r="J18" i="2"/>
  <c r="J22" i="2"/>
  <c r="J24" i="2" s="1"/>
  <c r="L28" i="2"/>
  <c r="N28" i="2" s="1"/>
  <c r="L29" i="2"/>
  <c r="N29" i="2" s="1"/>
  <c r="I32" i="2"/>
  <c r="L45" i="2"/>
  <c r="N45" i="2" s="1"/>
  <c r="R17" i="3"/>
  <c r="E18" i="2" s="1"/>
  <c r="F18" i="2" s="1"/>
  <c r="G55" i="3"/>
  <c r="K55" i="3"/>
  <c r="O55" i="3"/>
  <c r="R23" i="3"/>
  <c r="E24" i="2" s="1"/>
  <c r="F28" i="4"/>
  <c r="J47" i="6"/>
  <c r="F48" i="8"/>
  <c r="F48" i="10"/>
  <c r="F48" i="14"/>
  <c r="F48" i="19"/>
  <c r="F48" i="23"/>
  <c r="F25" i="30"/>
  <c r="O19" i="5"/>
  <c r="O36" i="5"/>
  <c r="O35" i="5"/>
  <c r="F55" i="5"/>
  <c r="L15" i="2"/>
  <c r="N15" i="2" s="1"/>
  <c r="O15" i="2" s="1"/>
  <c r="F14" i="2"/>
  <c r="L14" i="2" s="1"/>
  <c r="N14" i="2" s="1"/>
  <c r="F22" i="2"/>
  <c r="S15" i="3"/>
  <c r="S29" i="3"/>
  <c r="S31" i="3"/>
  <c r="S33" i="3"/>
  <c r="S35" i="3"/>
  <c r="S37" i="3"/>
  <c r="S39" i="3"/>
  <c r="S41" i="3"/>
  <c r="S43" i="3"/>
  <c r="S45" i="3"/>
  <c r="L43" i="2"/>
  <c r="N43" i="2" s="1"/>
  <c r="L53" i="2"/>
  <c r="N53" i="2" s="1"/>
  <c r="L37" i="2"/>
  <c r="N37" i="2" s="1"/>
  <c r="J54" i="2"/>
  <c r="L41" i="2"/>
  <c r="N41" i="2" s="1"/>
  <c r="L52" i="2"/>
  <c r="N52" i="2" s="1"/>
  <c r="J48" i="2"/>
  <c r="M48" i="2"/>
  <c r="L22" i="2" l="1"/>
  <c r="N22" i="2" s="1"/>
  <c r="L54" i="2"/>
  <c r="N54" i="2"/>
  <c r="M58" i="2"/>
  <c r="S50" i="3"/>
  <c r="S53" i="3" s="1"/>
  <c r="L32" i="2"/>
  <c r="N32" i="2" s="1"/>
  <c r="F48" i="2"/>
  <c r="E56" i="2"/>
  <c r="D56" i="2"/>
  <c r="S26" i="3"/>
  <c r="S47" i="3" s="1"/>
  <c r="S12" i="3"/>
  <c r="S17" i="3" s="1"/>
  <c r="S20" i="3"/>
  <c r="S23" i="3" s="1"/>
  <c r="D58" i="2"/>
  <c r="F24" i="2"/>
  <c r="L24" i="2" s="1"/>
  <c r="N24" i="2" s="1"/>
  <c r="R55" i="3"/>
  <c r="E58" i="2"/>
  <c r="L18" i="2"/>
  <c r="N18" i="2" s="1"/>
  <c r="J58" i="2"/>
  <c r="I48" i="2"/>
  <c r="I58" i="2" s="1"/>
  <c r="O20" i="5"/>
  <c r="J56" i="2"/>
  <c r="M56" i="2"/>
  <c r="F56" i="2" l="1"/>
  <c r="F58" i="2"/>
  <c r="S55" i="3"/>
  <c r="I56" i="2"/>
  <c r="L48" i="2"/>
  <c r="N48" i="2" s="1"/>
  <c r="N56" i="2" s="1"/>
  <c r="O21" i="5"/>
  <c r="L58" i="2" l="1"/>
  <c r="L56" i="2"/>
  <c r="O23" i="5"/>
  <c r="O22" i="5"/>
  <c r="N58" i="2"/>
</calcChain>
</file>

<file path=xl/sharedStrings.xml><?xml version="1.0" encoding="utf-8"?>
<sst xmlns="http://schemas.openxmlformats.org/spreadsheetml/2006/main" count="600" uniqueCount="294">
  <si>
    <t>Below are the sources and steps for establishing and maintaining the Departmental Budget Tracking Worksheet.</t>
  </si>
  <si>
    <t>If you have questions, problems or simply want further explanation or support in setting up a spreadsheet for your</t>
  </si>
  <si>
    <t>To establish and track departmental budgets and expenses follow these easy steps:</t>
  </si>
  <si>
    <t>1.</t>
  </si>
  <si>
    <t>GETTING STARTED</t>
  </si>
  <si>
    <t>First, determine whether you will begin tracking from the beginning of the fiscal year or from some point after the fiscal year has started.</t>
  </si>
  <si>
    <t xml:space="preserve">"When" you start will determine which of the documents below will be the source for your data. </t>
  </si>
  <si>
    <t>If you start at the beginning of the fiscal year, your data comes from the Original Budget print outs (Schedule G and G-1).</t>
  </si>
  <si>
    <t>If you start at some point after the fiscal year has begun, your data comes from the most recent Budget Progress Report</t>
  </si>
  <si>
    <t xml:space="preserve">and the GL Account History Report.  </t>
  </si>
  <si>
    <t xml:space="preserve">You will only need amendments that are done after your start date.  They will keep the budget on your spreadsheet </t>
  </si>
  <si>
    <t>reconciled to what the Budget Progress Report shows each month.</t>
  </si>
  <si>
    <t>As an example, if you start your tracking spreadsheet on September 10th, you will want the Budget Progress Report for the</t>
  </si>
  <si>
    <t xml:space="preserve">month ending August 31st plus any amendments dated after August 31st.  </t>
  </si>
  <si>
    <t>Sources for data:</t>
  </si>
  <si>
    <t>Document</t>
  </si>
  <si>
    <t>Source</t>
  </si>
  <si>
    <t>2.</t>
  </si>
  <si>
    <t>USING THE "GENERAL-SUMMARY" TAB</t>
  </si>
  <si>
    <t>Start by clicking on the "General-Summary" tab.  You will only enter information on this sheet one time.</t>
  </si>
  <si>
    <t>After your initial entries you will make adjustments by using the " Budget Amendments" tab</t>
  </si>
  <si>
    <t>or the various expense account tabs.  All your entries will link from these tabs to your "General-Summary" tab.</t>
  </si>
  <si>
    <t>There are two ways to enter your original budget amounts.</t>
  </si>
  <si>
    <t>OR</t>
  </si>
  <si>
    <t>in Column C for each group (i.e., Personal Services, Travel, Operating and Equipment).</t>
  </si>
  <si>
    <t>The transaction budgets will be subtracted from the total in Column C to give you an Unallocated Budget at the top of each group.</t>
  </si>
  <si>
    <t>If it is the beginning of the fiscal year, the totals for Travel, Operating and Equipment should equal the totals on your</t>
  </si>
  <si>
    <t>The total for Personal Services WILL NOT equal the "APPROP" Total in most cases since the budgets for full-time, benefited</t>
  </si>
  <si>
    <t>personnel are not included.  This total will equal the sum of the Graduate Assistant, Student Assistant, Temporary and any</t>
  </si>
  <si>
    <t xml:space="preserve">applicable FICA Medicare for your Temporary hires.  </t>
  </si>
  <si>
    <t>3.</t>
  </si>
  <si>
    <t>USING THE "BUDGET AMENDMENTS" TAB</t>
  </si>
  <si>
    <t>After you have entered the beginning budgets (Step #2) the "Budget Amendments" tab is used for making all changes to your budgets.</t>
  </si>
  <si>
    <t>Enter any budget amendments you have submitted since your beginning date in the colored cells in the "Budget Amendments" tab.</t>
  </si>
  <si>
    <t>Use one of the columns for each amendment you make.  The top field is for the date of the amendment.</t>
  </si>
  <si>
    <t>You will also use this sheet to change your line budgets.  Enter each group of changes in a separate column.  You may</t>
  </si>
  <si>
    <t>want to use the top field for a date or some other description.  When there is a dollar amount displayed in the gray total fields</t>
  </si>
  <si>
    <t>you will need to submit a Budget Amendment Request form to Budget Services.</t>
  </si>
  <si>
    <t>Your changes will automatically be shown on the "General-Summary" tab in the "Amendments" column and the "Amended Budget"</t>
  </si>
  <si>
    <t>in the BUDGETS section on this tab will calculate for you.</t>
  </si>
  <si>
    <t>4.</t>
  </si>
  <si>
    <t>USING THE ACCOUNT TABS</t>
  </si>
  <si>
    <t>expenses, green tabs are operating expenses and purple tabs are equipment expenses.</t>
  </si>
  <si>
    <t>You may insert rows and the totals on the sheet and the summary sheet will adjust themselves.</t>
  </si>
  <si>
    <t>The Account descriptions on the General Summary tab are hyperlinks that will take you to the corresponding sheet when you click</t>
  </si>
  <si>
    <t>Note:  The column headings have been frozen so you can see them even as you move down the sheet.</t>
  </si>
  <si>
    <t>You must also enter the payments in your "Expenditures" column when you see them on the Budget Progress Report.</t>
  </si>
  <si>
    <t>These entries are automatically totaled and linked to the "General-Summary" tab.</t>
  </si>
  <si>
    <t>ENTERING AND UPDATING EXPENDITURES</t>
  </si>
  <si>
    <t>Note:  The transaction account code is displayed in the upper right-hand corner of each individual spreadsheet.</t>
  </si>
  <si>
    <t>If you are setting up the spreadsheet initially, consider whether you need to enter an amount in the Estimated/Outstanding column to</t>
  </si>
  <si>
    <t>allow for these expenses for the fiscal year.  (See section for "Entering and Updating Estimated/Outstanding Items" below.)</t>
  </si>
  <si>
    <t>After the beginning data is entered, you will update the spreadsheet from other sources as you are aware of expenses.</t>
  </si>
  <si>
    <t>Examples of sources of expense data are Requests for Authority to Travel, Stores/Warehouse Requests, Printing Requests.</t>
  </si>
  <si>
    <t xml:space="preserve">All transactions that have occurred should be entered in the spreadsheet either individually or as lump sums for the year-to-date.  </t>
  </si>
  <si>
    <t>Planned expenses that have not occurred yet should be entered in the "Estimated/Outstanding Items" column as soon as you</t>
  </si>
  <si>
    <t xml:space="preserve">are aware of them.  Subsequently they will be reduced as they actually occur, i.e. when the actual expense appears on the </t>
  </si>
  <si>
    <t>You may enter the information in groups or for individual transactions depending on when you are starting the spreadsheet.</t>
  </si>
  <si>
    <t>You will notice that the individual amounts will automatically total for each column at the bottom of your account transaction sheets and</t>
  </si>
  <si>
    <t xml:space="preserve">If you do not have information for some tabs, just skip them. </t>
  </si>
  <si>
    <t>The three tabs named "Your Choice" toward the end of the Operating (green tabs) group allow you to set up individual expenses as needed.</t>
  </si>
  <si>
    <t>You can add the appropriate description and account code for these sheets if you have expenses that do not belong on one of</t>
  </si>
  <si>
    <t>the other tabs.  The formulas have already been set up to link them to the summary, you will only need to change the labels, if desired.</t>
  </si>
  <si>
    <t>There is a key to the colors for the tabs in the "General - Summary" sheet.</t>
  </si>
  <si>
    <t>ENTERING AND UPDATING ESTIMATED/OUTSTANDING ITEMS</t>
  </si>
  <si>
    <t>This column will be used to record activities that you are planning for this year, such as travel that has been allocated but not taken yet.</t>
  </si>
  <si>
    <t>5.</t>
  </si>
  <si>
    <t>MONTHLY REVIEW</t>
  </si>
  <si>
    <t>You will need to do some maintenance to bring estimates and encumbrances in line with what you expect for the remainder of</t>
  </si>
  <si>
    <t>the fiscal year, as well as verifying that the expenditures are correctly expensed to your budget.</t>
  </si>
  <si>
    <t>Checking them off monthly allows you to find any errors made in posting expenses or unexpected expenses.</t>
  </si>
  <si>
    <t xml:space="preserve">Make any adjustments needed to the "Budget Amendments" tab to plan for departmental expenses.  </t>
  </si>
  <si>
    <t>If necessary, submit a Budget Amendment Request form to transfer budgets to areas where needed.</t>
  </si>
  <si>
    <t>These should be submitted before the expenses are posted in Accounting.</t>
  </si>
  <si>
    <t>DEPARTMENTAL EXPENSES - SUMMARY SPREADSHEET</t>
  </si>
  <si>
    <t>This sheet is for chart field:</t>
  </si>
  <si>
    <t>Fund =</t>
  </si>
  <si>
    <t>Department=</t>
  </si>
  <si>
    <t>Program=</t>
  </si>
  <si>
    <t>BUDGETS</t>
  </si>
  <si>
    <t>EXPENDITURES</t>
  </si>
  <si>
    <t>ESTIMATES</t>
  </si>
  <si>
    <t>Class=</t>
  </si>
  <si>
    <t>Original</t>
  </si>
  <si>
    <t>Amendments</t>
  </si>
  <si>
    <t>Amended</t>
  </si>
  <si>
    <t>Budget</t>
  </si>
  <si>
    <t>Estimated Exp/</t>
  </si>
  <si>
    <t>Estimated</t>
  </si>
  <si>
    <t>Estimated Remaining hrs</t>
  </si>
  <si>
    <t>(Linked)</t>
  </si>
  <si>
    <t>Expenditures</t>
  </si>
  <si>
    <t>Remaining</t>
  </si>
  <si>
    <t>Outstanding Items</t>
  </si>
  <si>
    <t>Available</t>
  </si>
  <si>
    <t>at 7.25/hr</t>
  </si>
  <si>
    <t>(Calculated)</t>
  </si>
  <si>
    <t>Acct Code</t>
  </si>
  <si>
    <t>PERSONAL SERVICES</t>
  </si>
  <si>
    <t>Unallocated Budget</t>
  </si>
  <si>
    <t>Graduate Assistants</t>
  </si>
  <si>
    <t>N.A.</t>
  </si>
  <si>
    <t>Student Assistants</t>
  </si>
  <si>
    <t>Temporary</t>
  </si>
  <si>
    <t>FICA Medicare</t>
  </si>
  <si>
    <t>551200</t>
  </si>
  <si>
    <t>Personal Services Totals</t>
  </si>
  <si>
    <t>500000</t>
  </si>
  <si>
    <t>TRAVEL</t>
  </si>
  <si>
    <t>Travel of Employees</t>
  </si>
  <si>
    <t>641XXX</t>
  </si>
  <si>
    <t>Travel of Non-Employees</t>
  </si>
  <si>
    <t>651XXX</t>
  </si>
  <si>
    <t>Travel Totals</t>
  </si>
  <si>
    <t>OPERATING</t>
  </si>
  <si>
    <t>Motor Vehicle Expense</t>
  </si>
  <si>
    <t>Supplies and Materials</t>
  </si>
  <si>
    <t>Postage</t>
  </si>
  <si>
    <t>Repairs &amp; Maintenance</t>
  </si>
  <si>
    <t>Rents Other Than Real Estate</t>
  </si>
  <si>
    <t>Other Opg - Registration</t>
  </si>
  <si>
    <t>Other Opg - Subscriptions</t>
  </si>
  <si>
    <t>Other Opg - Memberships</t>
  </si>
  <si>
    <t>Other Opg - Advertising (Not ee recruitment)</t>
  </si>
  <si>
    <t>Other Opg - Advertising-Ee recruitment</t>
  </si>
  <si>
    <t>Software</t>
  </si>
  <si>
    <t>Printing and Publications</t>
  </si>
  <si>
    <t>Equipment - Small Value</t>
  </si>
  <si>
    <t>Per Diem &amp; Consultants</t>
  </si>
  <si>
    <t>Reimbursable Expense</t>
  </si>
  <si>
    <t>Your Choice 1</t>
  </si>
  <si>
    <t>Your Choice 2</t>
  </si>
  <si>
    <t>Your Choice 3</t>
  </si>
  <si>
    <t>Telecomm - Local</t>
  </si>
  <si>
    <t>Telecomm - Long Distance</t>
  </si>
  <si>
    <t>Operating Totals</t>
  </si>
  <si>
    <t>EQUIPMENT</t>
  </si>
  <si>
    <t>Leases, capitalized</t>
  </si>
  <si>
    <t>818X00</t>
  </si>
  <si>
    <t>Equipment - Inventory</t>
  </si>
  <si>
    <t>Equipment Totals</t>
  </si>
  <si>
    <t>Nonpersonal Services Totals</t>
  </si>
  <si>
    <t>DEPARTMENT TOTALS</t>
  </si>
  <si>
    <t>Key to tabs</t>
  </si>
  <si>
    <t xml:space="preserve">Budget Amendments </t>
  </si>
  <si>
    <t>Personal Services budget lines</t>
  </si>
  <si>
    <t>Travel budget lines</t>
  </si>
  <si>
    <t>Operating budget lines</t>
  </si>
  <si>
    <t>Equipment budget lines</t>
  </si>
  <si>
    <t>LOG FOR DEPARTMENTAL BUDGET CHANGES AND AMENDMENTS</t>
  </si>
  <si>
    <t>Starting/Original Budget column will be populated from your entries in the General Summary worksheet.</t>
  </si>
  <si>
    <t>Starting/</t>
  </si>
  <si>
    <t>Account</t>
  </si>
  <si>
    <t>Total Amended</t>
  </si>
  <si>
    <t>Date of Change/Amendment</t>
  </si>
  <si>
    <t>Casual Labor</t>
  </si>
  <si>
    <t>FICA/FICA Medicare</t>
  </si>
  <si>
    <t>Travel of employees</t>
  </si>
  <si>
    <t>Travel of non-employees</t>
  </si>
  <si>
    <t>Other Opg - Adv - NOT Ee Recruitment</t>
  </si>
  <si>
    <t>Other Opg - Adv - Ee Recruitment</t>
  </si>
  <si>
    <t>Publications &amp; Printing</t>
  </si>
  <si>
    <t>Total Amendments</t>
  </si>
  <si>
    <t>NOTE:  AN APPROVED BUDGET AMENDMENT REQUEST FORM SHOULD BE SUBMITTED TO BUDGET SERVICES WHEN THE CHANGE CREATES A POSITIVE OR NEGATIVE BALANCE ON ANY "TOTALS" LINE.</t>
  </si>
  <si>
    <t>Estimated or</t>
  </si>
  <si>
    <t>Date</t>
  </si>
  <si>
    <t>Description</t>
  </si>
  <si>
    <t>General Summary Tab</t>
  </si>
  <si>
    <t>TOTALS</t>
  </si>
  <si>
    <t>FICA Medicare Calculator</t>
  </si>
  <si>
    <t>Wages estimated:</t>
  </si>
  <si>
    <t>FICA Medicare=</t>
  </si>
  <si>
    <t>Motor Vehicle Expenses</t>
  </si>
  <si>
    <t>Supplies - Postage</t>
  </si>
  <si>
    <t>Repairs and Maintenance</t>
  </si>
  <si>
    <t>Rents Other than Real Estate</t>
  </si>
  <si>
    <t>Other - Registration</t>
  </si>
  <si>
    <t>Other Operating - Subscriptions</t>
  </si>
  <si>
    <t>Other Operating - Memberships</t>
  </si>
  <si>
    <t>Other - Advertising - Non Employee Recruitment</t>
  </si>
  <si>
    <t>Other - Advertising - Employee Recruitment</t>
  </si>
  <si>
    <t>Equipment - Small Value (&gt;3,000 and &lt;5,000)</t>
  </si>
  <si>
    <t>Per Diem and Consultants</t>
  </si>
  <si>
    <t>(Not for reimbursement of interview candidates)</t>
  </si>
  <si>
    <t>Telecommunications - Local</t>
  </si>
  <si>
    <t>Telecommunications - Long Distance</t>
  </si>
  <si>
    <t>Lease Purchase - Principal and Interest</t>
  </si>
  <si>
    <t>818100 and 818200</t>
  </si>
  <si>
    <t>Preencumbrances</t>
  </si>
  <si>
    <t>and Encumbrances</t>
  </si>
  <si>
    <t>Personal Svcs Totals</t>
  </si>
  <si>
    <t xml:space="preserve">   Grad Assistants, Student Assistants and Casual Labor on the Budget Activity Summary tab in the FDWH.</t>
  </si>
  <si>
    <t>The Travel, Operating and Equipment Amended Budgets will equal the "Approp Budgeted" lines on the Budget Activity Summary tab in the FDWH.</t>
  </si>
  <si>
    <t>or Encumbrances</t>
  </si>
  <si>
    <t>733100 (Renewals 733101)</t>
  </si>
  <si>
    <t>715100 (Repairs/Maint Computers 715130)</t>
  </si>
  <si>
    <t>Note: Laptops, printers, desktops, monitors and other small IT purchases are 714114</t>
  </si>
  <si>
    <t>department or program please call Budget Services at VSU ext. 5710.</t>
  </si>
  <si>
    <t>Financial Data Warehouse (FDWH)/BI</t>
  </si>
  <si>
    <t>Budget Journal by Department tab</t>
  </si>
  <si>
    <t>Budget Activity Summary or Detail tabs</t>
  </si>
  <si>
    <t>Schedule G and G-1 tabs</t>
  </si>
  <si>
    <t>If you want to establish and track your budget at the lower (Organizational/ORG) level, enter amounts in Column D next to the account</t>
  </si>
  <si>
    <t>description.  It is only necessary to enter an amount in the colored cells.  As you make entries, the grey field at the bottom</t>
  </si>
  <si>
    <t>of the group will accumulate the total.  Your total should not exceed the total for this group on your Schedule G or Budget Activity</t>
  </si>
  <si>
    <t>Summary tab in the FDWH.</t>
  </si>
  <si>
    <t>If you are tracking your budget at the higher level (Appropriation level/APPROP) you will enter this total amount in the colored cells</t>
  </si>
  <si>
    <t>You can use only the total, or you can optionally also put in transaction/ORG level budgets.</t>
  </si>
  <si>
    <t>Original Budget Schedule G report.</t>
  </si>
  <si>
    <t xml:space="preserve">If you are beginning your spreadsheet in mid-year, the line budgets should total to the budgets on the Budget </t>
  </si>
  <si>
    <t>Activity Summary tab in the FDWH.  For the total Travel, Operating and Equipment lines the gray field should equal the amounts</t>
  </si>
  <si>
    <t>in the "APPROP" column (on the Budget Activity Summary tab). These amounts are highlighted in yellow in the FDWH.</t>
  </si>
  <si>
    <t>The Personal Services line budget amounts should equal the "ORG" budgets for these lines on your Budget Activity Summary tab.</t>
  </si>
  <si>
    <t>You will need to adjust the budgets for the lines until they equal the amounts on the Original Budget or your Budget Activity Summary tab.</t>
  </si>
  <si>
    <r>
      <t xml:space="preserve">Your budgets should </t>
    </r>
    <r>
      <rPr>
        <b/>
        <u/>
        <sz val="10"/>
        <rFont val="Arial"/>
        <family val="2"/>
      </rPr>
      <t>ALWAYS</t>
    </r>
    <r>
      <rPr>
        <sz val="10"/>
        <rFont val="Arial"/>
        <family val="2"/>
      </rPr>
      <t xml:space="preserve"> reconcile to the most recent Budget Activity Summary information plus or minus any amendments</t>
    </r>
  </si>
  <si>
    <t>submitted but not posted yet.</t>
  </si>
  <si>
    <t>You should check the "Amended Budget" amounts to be certain they reconcile to the budget totals in your Budget Activity Summary</t>
  </si>
  <si>
    <t>in the FDWH.</t>
  </si>
  <si>
    <t>Once your budget is entered, you enter the actual expenditures, encumbrances, preencumbrances and estimated/outstanding expenses on the</t>
  </si>
  <si>
    <t>expense account worksheets with the colored tabs.  Yellow tabs are personal services expenses, blue tabs are travel</t>
  </si>
  <si>
    <t>on them and there is a similar link at the top of each account sheet to take you back to you General Summary.</t>
  </si>
  <si>
    <t>ENTERING AND UPDATING PRE-ENCUMBRANCES and ENCUMBRANCES</t>
  </si>
  <si>
    <t>For expenses that are pre-encumbered or encumbered you need to enter the balance (or contract amount, if there have not been any payments</t>
  </si>
  <si>
    <t>made to date) in the column labeled "Preencumbrances or Encumbrances".</t>
  </si>
  <si>
    <t xml:space="preserve">The Budget Activity Detail tab in the FDWH will show you the decreases in the Preencumbrane and/or Encumbrance column </t>
  </si>
  <si>
    <t>You will enter expenditures in this column as they occur.  You can enter from original documents if they come to the department initially</t>
  </si>
  <si>
    <t>or from the information posted on the Budget Activity Detail tab.  You should check the amounts against the expenses in the FDWH</t>
  </si>
  <si>
    <t>system to be certain you have entered the correct and final amounts paid.</t>
  </si>
  <si>
    <t>For instance, if you order supplies from the University Warehouse you will enter the amount on the green tab labeled "Supplies-Materials"</t>
  </si>
  <si>
    <t>from your order/request.  On the Budget Activity Detail tab you would make any adjustments in the expense to reflect the actual expense</t>
  </si>
  <si>
    <t>posted against your budget when Accounting enters the Stores charges for the month.</t>
  </si>
  <si>
    <t>ePro requests, Purchase Orders and charge card receipts.</t>
  </si>
  <si>
    <t>Budget Activity Detail tab in FDWH.</t>
  </si>
  <si>
    <t>ESTIMATED</t>
  </si>
  <si>
    <t xml:space="preserve"> sections on the "General - Summary" tab.</t>
  </si>
  <si>
    <t>the totals are automatically carried to the corresponding columns in the PREENCUMBRANCE/ENCUMBRANCE OR ACTUALS OR</t>
  </si>
  <si>
    <t>or supplies.</t>
  </si>
  <si>
    <t>This column may also be used to estimate remaining expense for regular monthly bills that are not encumbered, such as your telephone</t>
  </si>
  <si>
    <t>You will reduce or delete these after they appear as a pre-encumbrance, encumbrance or expenditure on your Budget Activity Detail tab</t>
  </si>
  <si>
    <t>The Estimated information is automatically totaled and linked to the "General-Summary" tab.</t>
  </si>
  <si>
    <t>as explained in above to reduce the pre-encumbrances or encumbrances.</t>
  </si>
  <si>
    <t>You must also enter a minus amount in the "Pre-encumbrances or Encumbrances" column each month as the payments are made to reduce</t>
  </si>
  <si>
    <t xml:space="preserve">this balance.  You do not want it to be in more than one column so you are not double counting your obligations.  </t>
  </si>
  <si>
    <t>when payments are made and you need to make a similar entry.</t>
  </si>
  <si>
    <t>Review monthly to check the accuracy of expenses.  Most of the transactions will already be entered from earlier sources</t>
  </si>
  <si>
    <t>Check the Budget totals and verify that they equal those shown on the Budget Activity Summary tab in the FDWH (plus/minus any</t>
  </si>
  <si>
    <t>unposted amendments).</t>
  </si>
  <si>
    <t xml:space="preserve">Evaluate the department's position monthly after the transactions have been reviewed.  </t>
  </si>
  <si>
    <t>Award</t>
  </si>
  <si>
    <t xml:space="preserve">Award  </t>
  </si>
  <si>
    <t>Pay End Date</t>
  </si>
  <si>
    <t>Name</t>
  </si>
  <si>
    <t>Pay</t>
  </si>
  <si>
    <t>at $7.25/hour</t>
  </si>
  <si>
    <t>CWS Tracker</t>
  </si>
  <si>
    <t>Enter the Pay or Estimated for each Pay End Date</t>
  </si>
  <si>
    <t>Biweekly Pay Period End Dates:</t>
  </si>
  <si>
    <t xml:space="preserve">ONLY THE YELLOW CELLS NEED TO HAVE DATA ENTERED ON THIS PAGE - All other amounts are entered on the following tabs and are linked or will calculate </t>
  </si>
  <si>
    <t>For reconciling to the Online Budget reporting tool, the Personal Service Amended Budget will equal the total of the "Org Budgeted" lines for</t>
  </si>
  <si>
    <t>DATA SHOULD BE ENTERED IN YELLOW CELLS ONLY - the other values will feed from other sheets or calculate</t>
  </si>
  <si>
    <t>Unallocated</t>
  </si>
  <si>
    <t>Estimate Aid:</t>
  </si>
  <si>
    <t># of Students</t>
  </si>
  <si>
    <t># of Hrs/Week</t>
  </si>
  <si>
    <t>Rate of Pay</t>
  </si>
  <si>
    <t>Total per Pay Period (2 wks):</t>
  </si>
  <si>
    <t>7/8/2023 - July 37B1</t>
  </si>
  <si>
    <t>7/22/2023 - July 37B2</t>
  </si>
  <si>
    <t>8/5/2023 - Aug 38B1</t>
  </si>
  <si>
    <t>8/19/2023 - Aug 38B2</t>
  </si>
  <si>
    <t>9/16/2023 - Sep 39B2</t>
  </si>
  <si>
    <t>9/2/2023 - Sep 39B1     **Early Deadline**  8/30/2023</t>
  </si>
  <si>
    <t>9/30/2023 - Sep 3OB1</t>
  </si>
  <si>
    <t>10/14/2023 - Oct 3OB2</t>
  </si>
  <si>
    <t>NOTE: Last work day Paid for in FY24 is Saturday, 6/22/24</t>
  </si>
  <si>
    <t xml:space="preserve">           Estimated due dates will be published in July 2024 but may be subject to change depending on the Shared Services Center processing.</t>
  </si>
  <si>
    <t>10/28/2023 - Nov 3NB1</t>
  </si>
  <si>
    <t>11/11/2023 - Nov 3NB2</t>
  </si>
  <si>
    <t>12/9/2023 - Dec 3DB2</t>
  </si>
  <si>
    <t>1/6/2024 - Jan 41B1</t>
  </si>
  <si>
    <t>1/20/2024 - Jan 41B2</t>
  </si>
  <si>
    <t>2/3/2024 - Feb 42B1</t>
  </si>
  <si>
    <t>3/2/2024 - Mar 43B1</t>
  </si>
  <si>
    <t>3/16/2024 - Mar 43B2</t>
  </si>
  <si>
    <t>3/30/2024 - Apr 44B1</t>
  </si>
  <si>
    <t>4/13/2024 - Apr 44B2</t>
  </si>
  <si>
    <t>4/27/2024 - May 45B1</t>
  </si>
  <si>
    <t>5/11/2024 - May 45B2</t>
  </si>
  <si>
    <t>2/17/2024 - Feb 42B2</t>
  </si>
  <si>
    <t>12/23/2023 - Dec 3DB3     **Early Deadline**   12/14/2023</t>
  </si>
  <si>
    <t>11/25/2023 - Dec 3DB1     **Early Deadline**  11/20/2023</t>
  </si>
  <si>
    <t>5/25/2024 - May 45B3     **Early Deadline**  5/22/2024</t>
  </si>
  <si>
    <t>6/8/2024 - Jun 46B1</t>
  </si>
  <si>
    <t>6/22/2024 - Jun 46B2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</si>
</sst>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Protection="1"/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7" xfId="0" applyBorder="1" applyProtection="1"/>
    <xf numFmtId="0" fontId="3" fillId="0" borderId="0" xfId="0" applyFont="1" applyProtection="1"/>
    <xf numFmtId="0" fontId="4" fillId="0" borderId="0" xfId="0" applyFont="1" applyProtection="1"/>
    <xf numFmtId="0" fontId="1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Fill="1" applyBorder="1"/>
    <xf numFmtId="0" fontId="7" fillId="0" borderId="0" xfId="0" applyFont="1" applyFill="1"/>
    <xf numFmtId="0" fontId="0" fillId="0" borderId="0" xfId="0" applyFill="1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0" borderId="9" xfId="0" applyBorder="1" applyProtection="1">
      <protection locked="0"/>
    </xf>
    <xf numFmtId="0" fontId="0" fillId="0" borderId="0" xfId="0" applyBorder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164" fontId="0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8" fillId="0" borderId="0" xfId="0" applyFont="1" applyBorder="1"/>
    <xf numFmtId="42" fontId="0" fillId="0" borderId="0" xfId="0" applyNumberFormat="1" applyBorder="1"/>
    <xf numFmtId="42" fontId="0" fillId="0" borderId="0" xfId="1" applyNumberFormat="1" applyFont="1" applyBorder="1"/>
    <xf numFmtId="164" fontId="0" fillId="2" borderId="0" xfId="1" applyNumberFormat="1" applyFont="1" applyFill="1" applyBorder="1"/>
    <xf numFmtId="0" fontId="0" fillId="2" borderId="0" xfId="0" applyFill="1" applyBorder="1"/>
    <xf numFmtId="42" fontId="0" fillId="0" borderId="0" xfId="0" applyNumberFormat="1" applyBorder="1" applyProtection="1">
      <protection locked="0"/>
    </xf>
    <xf numFmtId="41" fontId="0" fillId="4" borderId="0" xfId="1" applyNumberFormat="1" applyFont="1" applyFill="1" applyBorder="1"/>
    <xf numFmtId="0" fontId="0" fillId="0" borderId="0" xfId="0" applyFill="1" applyBorder="1" applyProtection="1">
      <protection locked="0"/>
    </xf>
    <xf numFmtId="0" fontId="9" fillId="0" borderId="0" xfId="2" applyAlignment="1" applyProtection="1">
      <protection locked="0"/>
    </xf>
    <xf numFmtId="42" fontId="0" fillId="0" borderId="0" xfId="0" applyNumberFormat="1" applyProtection="1">
      <protection locked="0"/>
    </xf>
    <xf numFmtId="41" fontId="0" fillId="4" borderId="0" xfId="1" applyNumberFormat="1" applyFont="1" applyFill="1"/>
    <xf numFmtId="49" fontId="0" fillId="0" borderId="0" xfId="0" applyNumberFormat="1" applyAlignment="1">
      <alignment horizontal="center"/>
    </xf>
    <xf numFmtId="43" fontId="1" fillId="4" borderId="0" xfId="0" applyNumberFormat="1" applyFont="1" applyFill="1" applyAlignment="1">
      <alignment horizontal="center"/>
    </xf>
    <xf numFmtId="43" fontId="0" fillId="4" borderId="0" xfId="0" applyNumberFormat="1" applyFill="1"/>
    <xf numFmtId="43" fontId="0" fillId="2" borderId="0" xfId="0" applyNumberFormat="1" applyFill="1"/>
    <xf numFmtId="2" fontId="0" fillId="5" borderId="0" xfId="0" applyNumberFormat="1" applyFill="1" applyProtection="1"/>
    <xf numFmtId="49" fontId="1" fillId="0" borderId="0" xfId="0" applyNumberFormat="1" applyFont="1" applyAlignment="1">
      <alignment horizontal="center"/>
    </xf>
    <xf numFmtId="2" fontId="0" fillId="0" borderId="0" xfId="0" applyNumberFormat="1" applyFill="1" applyProtection="1">
      <protection locked="0"/>
    </xf>
    <xf numFmtId="0" fontId="8" fillId="0" borderId="2" xfId="0" applyFont="1" applyBorder="1"/>
    <xf numFmtId="42" fontId="0" fillId="0" borderId="10" xfId="0" applyNumberFormat="1" applyBorder="1"/>
    <xf numFmtId="42" fontId="8" fillId="4" borderId="1" xfId="1" applyNumberFormat="1" applyFont="1" applyFill="1" applyBorder="1"/>
    <xf numFmtId="42" fontId="8" fillId="4" borderId="2" xfId="1" applyNumberFormat="1" applyFont="1" applyFill="1" applyBorder="1"/>
    <xf numFmtId="42" fontId="8" fillId="3" borderId="2" xfId="1" applyNumberFormat="1" applyFont="1" applyFill="1" applyBorder="1"/>
    <xf numFmtId="44" fontId="8" fillId="4" borderId="2" xfId="1" applyNumberFormat="1" applyFont="1" applyFill="1" applyBorder="1"/>
    <xf numFmtId="44" fontId="8" fillId="4" borderId="2" xfId="0" applyNumberFormat="1" applyFont="1" applyFill="1" applyBorder="1"/>
    <xf numFmtId="44" fontId="0" fillId="2" borderId="0" xfId="0" applyNumberFormat="1" applyFill="1"/>
    <xf numFmtId="42" fontId="0" fillId="0" borderId="0" xfId="0" applyNumberFormat="1"/>
    <xf numFmtId="41" fontId="0" fillId="0" borderId="0" xfId="1" applyNumberFormat="1" applyFont="1"/>
    <xf numFmtId="41" fontId="0" fillId="0" borderId="0" xfId="1" applyNumberFormat="1" applyFont="1" applyFill="1"/>
    <xf numFmtId="43" fontId="0" fillId="0" borderId="0" xfId="0" applyNumberFormat="1" applyFill="1"/>
    <xf numFmtId="0" fontId="8" fillId="0" borderId="0" xfId="0" applyFont="1"/>
    <xf numFmtId="41" fontId="0" fillId="0" borderId="0" xfId="0" applyNumberFormat="1"/>
    <xf numFmtId="42" fontId="0" fillId="0" borderId="0" xfId="0" applyNumberFormat="1" applyFill="1" applyBorder="1" applyProtection="1">
      <protection locked="0"/>
    </xf>
    <xf numFmtId="42" fontId="0" fillId="0" borderId="2" xfId="0" applyNumberFormat="1" applyBorder="1"/>
    <xf numFmtId="49" fontId="0" fillId="0" borderId="0" xfId="0" applyNumberFormat="1" applyAlignment="1" applyProtection="1">
      <alignment horizontal="center"/>
      <protection locked="0"/>
    </xf>
    <xf numFmtId="49" fontId="0" fillId="0" borderId="0" xfId="1" applyNumberFormat="1" applyFont="1" applyFill="1" applyBorder="1" applyAlignment="1">
      <alignment horizontal="center"/>
    </xf>
    <xf numFmtId="42" fontId="0" fillId="0" borderId="0" xfId="1" applyNumberFormat="1" applyFont="1" applyFill="1" applyBorder="1" applyProtection="1">
      <protection locked="0"/>
    </xf>
    <xf numFmtId="42" fontId="8" fillId="4" borderId="2" xfId="0" applyNumberFormat="1" applyFont="1" applyFill="1" applyBorder="1"/>
    <xf numFmtId="42" fontId="8" fillId="3" borderId="2" xfId="0" applyNumberFormat="1" applyFont="1" applyFill="1" applyBorder="1"/>
    <xf numFmtId="41" fontId="0" fillId="4" borderId="0" xfId="0" applyNumberFormat="1" applyFill="1"/>
    <xf numFmtId="43" fontId="0" fillId="0" borderId="0" xfId="0" applyNumberFormat="1"/>
    <xf numFmtId="42" fontId="8" fillId="4" borderId="0" xfId="0" applyNumberFormat="1" applyFont="1" applyFill="1"/>
    <xf numFmtId="164" fontId="8" fillId="0" borderId="0" xfId="0" applyNumberFormat="1" applyFont="1"/>
    <xf numFmtId="49" fontId="8" fillId="0" borderId="0" xfId="0" applyNumberFormat="1" applyFont="1" applyAlignment="1">
      <alignment horizontal="center"/>
    </xf>
    <xf numFmtId="44" fontId="8" fillId="4" borderId="0" xfId="0" applyNumberFormat="1" applyFont="1" applyFill="1"/>
    <xf numFmtId="44" fontId="8" fillId="0" borderId="0" xfId="0" applyNumberFormat="1" applyFont="1"/>
    <xf numFmtId="42" fontId="8" fillId="4" borderId="11" xfId="0" applyNumberFormat="1" applyFont="1" applyFill="1" applyBorder="1"/>
    <xf numFmtId="44" fontId="8" fillId="4" borderId="11" xfId="0" applyNumberFormat="1" applyFont="1" applyFill="1" applyBorder="1"/>
    <xf numFmtId="44" fontId="0" fillId="0" borderId="0" xfId="0" applyNumberFormat="1"/>
    <xf numFmtId="0" fontId="0" fillId="6" borderId="10" xfId="0" applyFill="1" applyBorder="1"/>
    <xf numFmtId="164" fontId="0" fillId="0" borderId="0" xfId="1" applyNumberFormat="1" applyFont="1" applyProtection="1">
      <protection locked="0"/>
    </xf>
    <xf numFmtId="164" fontId="0" fillId="0" borderId="0" xfId="1" applyNumberFormat="1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7" borderId="10" xfId="0" applyFill="1" applyBorder="1"/>
    <xf numFmtId="0" fontId="0" fillId="8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7" fillId="0" borderId="0" xfId="0" applyFont="1"/>
    <xf numFmtId="0" fontId="10" fillId="0" borderId="0" xfId="0" applyFont="1"/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64" fontId="0" fillId="0" borderId="7" xfId="1" applyNumberFormat="1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164" fontId="0" fillId="4" borderId="0" xfId="1" applyNumberFormat="1" applyFont="1" applyFill="1"/>
    <xf numFmtId="164" fontId="0" fillId="4" borderId="5" xfId="1" applyNumberFormat="1" applyFont="1" applyFill="1" applyBorder="1"/>
    <xf numFmtId="164" fontId="0" fillId="4" borderId="0" xfId="1" applyNumberFormat="1" applyFont="1" applyFill="1" applyBorder="1"/>
    <xf numFmtId="164" fontId="0" fillId="4" borderId="8" xfId="1" applyNumberFormat="1" applyFont="1" applyFill="1" applyBorder="1"/>
    <xf numFmtId="164" fontId="0" fillId="4" borderId="6" xfId="1" applyNumberFormat="1" applyFont="1" applyFill="1" applyBorder="1"/>
    <xf numFmtId="164" fontId="0" fillId="4" borderId="7" xfId="1" applyNumberFormat="1" applyFont="1" applyFill="1" applyBorder="1"/>
    <xf numFmtId="0" fontId="1" fillId="0" borderId="0" xfId="0" applyFont="1"/>
    <xf numFmtId="164" fontId="0" fillId="4" borderId="0" xfId="1" applyNumberFormat="1" applyFont="1" applyFill="1" applyProtection="1"/>
    <xf numFmtId="164" fontId="1" fillId="4" borderId="0" xfId="1" applyNumberFormat="1" applyFont="1" applyFill="1"/>
    <xf numFmtId="0" fontId="0" fillId="0" borderId="0" xfId="1" applyNumberFormat="1" applyFont="1" applyFill="1" applyBorder="1" applyAlignment="1">
      <alignment horizontal="center"/>
    </xf>
    <xf numFmtId="164" fontId="0" fillId="4" borderId="4" xfId="1" applyNumberFormat="1" applyFont="1" applyFill="1" applyBorder="1"/>
    <xf numFmtId="164" fontId="0" fillId="4" borderId="0" xfId="0" applyNumberFormat="1" applyFill="1"/>
    <xf numFmtId="164" fontId="0" fillId="4" borderId="0" xfId="0" applyNumberFormat="1" applyFill="1" applyProtection="1"/>
    <xf numFmtId="164" fontId="0" fillId="0" borderId="0" xfId="0" applyNumberFormat="1"/>
    <xf numFmtId="0" fontId="7" fillId="8" borderId="0" xfId="0" applyNumberFormat="1" applyFont="1" applyFill="1"/>
    <xf numFmtId="0" fontId="8" fillId="8" borderId="0" xfId="0" applyNumberFormat="1" applyFont="1" applyFill="1"/>
    <xf numFmtId="0" fontId="8" fillId="8" borderId="0" xfId="1" applyNumberFormat="1" applyFont="1" applyFill="1"/>
    <xf numFmtId="0" fontId="7" fillId="8" borderId="0" xfId="1" applyNumberFormat="1" applyFont="1" applyFill="1" applyAlignment="1">
      <alignment horizontal="right"/>
    </xf>
    <xf numFmtId="0" fontId="4" fillId="0" borderId="0" xfId="0" applyFont="1"/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44" fontId="8" fillId="0" borderId="0" xfId="1" applyNumberFormat="1" applyFont="1"/>
    <xf numFmtId="0" fontId="8" fillId="0" borderId="0" xfId="0" applyFont="1" applyBorder="1" applyAlignment="1">
      <alignment horizontal="center"/>
    </xf>
    <xf numFmtId="44" fontId="8" fillId="0" borderId="0" xfId="1" applyNumberFormat="1" applyFont="1" applyBorder="1" applyAlignment="1">
      <alignment horizontal="center"/>
    </xf>
    <xf numFmtId="14" fontId="1" fillId="0" borderId="0" xfId="0" applyNumberFormat="1" applyFont="1" applyProtection="1">
      <protection locked="0"/>
    </xf>
    <xf numFmtId="44" fontId="1" fillId="0" borderId="0" xfId="1" applyFont="1" applyProtection="1">
      <protection locked="0"/>
    </xf>
    <xf numFmtId="44" fontId="1" fillId="0" borderId="0" xfId="1" applyNumberFormat="1" applyFont="1" applyProtection="1">
      <protection locked="0"/>
    </xf>
    <xf numFmtId="0" fontId="9" fillId="0" borderId="0" xfId="2" applyFont="1" applyAlignment="1" applyProtection="1">
      <protection locked="0"/>
    </xf>
    <xf numFmtId="44" fontId="1" fillId="4" borderId="2" xfId="1" applyNumberFormat="1" applyFont="1" applyFill="1" applyBorder="1" applyProtection="1"/>
    <xf numFmtId="44" fontId="1" fillId="4" borderId="10" xfId="1" applyNumberFormat="1" applyFont="1" applyFill="1" applyBorder="1" applyProtection="1"/>
    <xf numFmtId="44" fontId="0" fillId="0" borderId="0" xfId="1" applyFont="1" applyProtection="1">
      <protection locked="0"/>
    </xf>
    <xf numFmtId="44" fontId="0" fillId="0" borderId="0" xfId="1" applyNumberFormat="1" applyFont="1" applyProtection="1">
      <protection locked="0"/>
    </xf>
    <xf numFmtId="44" fontId="0" fillId="0" borderId="0" xfId="1" applyFont="1" applyBorder="1" applyProtection="1">
      <protection locked="0"/>
    </xf>
    <xf numFmtId="44" fontId="0" fillId="0" borderId="0" xfId="1" applyNumberFormat="1" applyFont="1" applyBorder="1" applyProtection="1">
      <protection locked="0"/>
    </xf>
    <xf numFmtId="44" fontId="8" fillId="0" borderId="0" xfId="1" applyNumberFormat="1" applyFont="1" applyFill="1" applyBorder="1"/>
    <xf numFmtId="44" fontId="0" fillId="0" borderId="0" xfId="1" applyNumberFormat="1" applyFont="1"/>
    <xf numFmtId="0" fontId="7" fillId="8" borderId="0" xfId="1" applyNumberFormat="1" applyFont="1" applyFill="1"/>
    <xf numFmtId="14" fontId="0" fillId="0" borderId="0" xfId="0" applyNumberFormat="1" applyProtection="1">
      <protection locked="0"/>
    </xf>
    <xf numFmtId="44" fontId="0" fillId="4" borderId="2" xfId="1" applyNumberFormat="1" applyFont="1" applyFill="1" applyBorder="1" applyProtection="1"/>
    <xf numFmtId="44" fontId="0" fillId="4" borderId="10" xfId="1" applyNumberFormat="1" applyFont="1" applyFill="1" applyBorder="1" applyProtection="1"/>
    <xf numFmtId="0" fontId="7" fillId="0" borderId="0" xfId="1" applyNumberFormat="1" applyFont="1" applyFill="1" applyAlignment="1">
      <alignment horizontal="right"/>
    </xf>
    <xf numFmtId="0" fontId="7" fillId="11" borderId="0" xfId="0" applyFont="1" applyFill="1" applyProtection="1"/>
    <xf numFmtId="0" fontId="8" fillId="11" borderId="0" xfId="0" applyFont="1" applyFill="1" applyAlignment="1" applyProtection="1">
      <alignment horizontal="left"/>
    </xf>
    <xf numFmtId="0" fontId="8" fillId="11" borderId="0" xfId="0" applyFont="1" applyFill="1" applyProtection="1"/>
    <xf numFmtId="0" fontId="8" fillId="11" borderId="0" xfId="0" applyFont="1" applyFill="1" applyAlignment="1" applyProtection="1">
      <alignment horizontal="center"/>
    </xf>
    <xf numFmtId="0" fontId="8" fillId="0" borderId="0" xfId="0" applyFont="1" applyProtection="1">
      <protection locked="0"/>
    </xf>
    <xf numFmtId="44" fontId="0" fillId="0" borderId="10" xfId="1" applyFont="1" applyBorder="1" applyProtection="1">
      <protection locked="0"/>
    </xf>
    <xf numFmtId="44" fontId="0" fillId="0" borderId="0" xfId="1" applyFont="1" applyProtection="1"/>
    <xf numFmtId="44" fontId="0" fillId="0" borderId="7" xfId="1" applyFont="1" applyBorder="1" applyProtection="1">
      <protection locked="0"/>
    </xf>
    <xf numFmtId="44" fontId="0" fillId="0" borderId="7" xfId="1" applyNumberFormat="1" applyFont="1" applyBorder="1" applyProtection="1">
      <protection locked="0"/>
    </xf>
    <xf numFmtId="0" fontId="0" fillId="0" borderId="7" xfId="0" applyBorder="1" applyProtection="1">
      <protection locked="0"/>
    </xf>
    <xf numFmtId="44" fontId="8" fillId="4" borderId="10" xfId="1" applyNumberFormat="1" applyFont="1" applyFill="1" applyBorder="1"/>
    <xf numFmtId="44" fontId="8" fillId="5" borderId="10" xfId="0" applyNumberFormat="1" applyFont="1" applyFill="1" applyBorder="1" applyProtection="1"/>
    <xf numFmtId="0" fontId="7" fillId="9" borderId="0" xfId="0" applyNumberFormat="1" applyFont="1" applyFill="1"/>
    <xf numFmtId="0" fontId="7" fillId="9" borderId="0" xfId="1" applyNumberFormat="1" applyFont="1" applyFill="1"/>
    <xf numFmtId="0" fontId="7" fillId="9" borderId="0" xfId="0" applyFont="1" applyFill="1"/>
    <xf numFmtId="0" fontId="7" fillId="9" borderId="0" xfId="1" applyNumberFormat="1" applyFont="1" applyFill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7" xfId="0" applyBorder="1"/>
    <xf numFmtId="44" fontId="0" fillId="0" borderId="7" xfId="1" applyNumberFormat="1" applyFont="1" applyBorder="1" applyAlignment="1">
      <alignment horizontal="center"/>
    </xf>
    <xf numFmtId="44" fontId="0" fillId="0" borderId="0" xfId="1" applyNumberFormat="1" applyFont="1" applyFill="1" applyProtection="1">
      <protection locked="0"/>
    </xf>
    <xf numFmtId="16" fontId="0" fillId="0" borderId="0" xfId="0" applyNumberFormat="1" applyProtection="1">
      <protection locked="0"/>
    </xf>
    <xf numFmtId="44" fontId="0" fillId="4" borderId="0" xfId="1" applyNumberFormat="1" applyFont="1" applyFill="1"/>
    <xf numFmtId="44" fontId="0" fillId="4" borderId="10" xfId="1" applyNumberFormat="1" applyFont="1" applyFill="1" applyBorder="1"/>
    <xf numFmtId="0" fontId="7" fillId="10" borderId="0" xfId="0" applyNumberFormat="1" applyFont="1" applyFill="1"/>
    <xf numFmtId="0" fontId="7" fillId="10" borderId="0" xfId="1" applyNumberFormat="1" applyFont="1" applyFill="1"/>
    <xf numFmtId="0" fontId="0" fillId="0" borderId="0" xfId="1" applyNumberFormat="1" applyFont="1"/>
    <xf numFmtId="44" fontId="0" fillId="0" borderId="0" xfId="1" applyFont="1" applyBorder="1" applyAlignment="1" applyProtection="1">
      <alignment horizontal="center"/>
      <protection locked="0"/>
    </xf>
    <xf numFmtId="44" fontId="0" fillId="0" borderId="0" xfId="1" applyNumberFormat="1" applyFont="1" applyBorder="1" applyAlignment="1" applyProtection="1">
      <alignment horizontal="center"/>
      <protection locked="0"/>
    </xf>
    <xf numFmtId="44" fontId="0" fillId="0" borderId="0" xfId="1" applyFont="1" applyFill="1" applyProtection="1">
      <protection locked="0"/>
    </xf>
    <xf numFmtId="0" fontId="7" fillId="10" borderId="0" xfId="0" applyNumberFormat="1" applyFont="1" applyFill="1" applyProtection="1">
      <protection locked="0"/>
    </xf>
    <xf numFmtId="0" fontId="7" fillId="10" borderId="0" xfId="1" applyNumberFormat="1" applyFont="1" applyFill="1" applyProtection="1">
      <protection locked="0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/>
    <xf numFmtId="44" fontId="1" fillId="0" borderId="7" xfId="1" applyNumberFormat="1" applyFont="1" applyBorder="1" applyAlignment="1">
      <alignment horizontal="center"/>
    </xf>
    <xf numFmtId="44" fontId="1" fillId="0" borderId="0" xfId="1" applyNumberFormat="1" applyFont="1"/>
    <xf numFmtId="44" fontId="1" fillId="0" borderId="0" xfId="1" applyNumberFormat="1" applyFont="1" applyFill="1" applyProtection="1">
      <protection locked="0"/>
    </xf>
    <xf numFmtId="44" fontId="1" fillId="0" borderId="7" xfId="1" applyFont="1" applyBorder="1" applyProtection="1">
      <protection locked="0"/>
    </xf>
    <xf numFmtId="44" fontId="1" fillId="0" borderId="7" xfId="1" applyNumberFormat="1" applyFont="1" applyBorder="1" applyProtection="1">
      <protection locked="0"/>
    </xf>
    <xf numFmtId="44" fontId="1" fillId="4" borderId="0" xfId="1" applyNumberFormat="1" applyFont="1" applyFill="1"/>
    <xf numFmtId="44" fontId="1" fillId="4" borderId="10" xfId="1" applyNumberFormat="1" applyFont="1" applyFill="1" applyBorder="1"/>
    <xf numFmtId="44" fontId="0" fillId="4" borderId="10" xfId="1" applyFont="1" applyFill="1" applyBorder="1"/>
    <xf numFmtId="0" fontId="0" fillId="12" borderId="10" xfId="0" applyFill="1" applyBorder="1"/>
    <xf numFmtId="0" fontId="7" fillId="12" borderId="0" xfId="0" applyNumberFormat="1" applyFont="1" applyFill="1"/>
    <xf numFmtId="0" fontId="7" fillId="12" borderId="0" xfId="1" applyNumberFormat="1" applyFont="1" applyFill="1"/>
    <xf numFmtId="0" fontId="7" fillId="12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4" fontId="1" fillId="0" borderId="0" xfId="1" applyFont="1" applyFill="1" applyBorder="1" applyProtection="1"/>
    <xf numFmtId="44" fontId="0" fillId="0" borderId="0" xfId="1" applyFont="1" applyFill="1" applyBorder="1" applyProtection="1"/>
    <xf numFmtId="44" fontId="8" fillId="4" borderId="1" xfId="1" applyNumberFormat="1" applyFont="1" applyFill="1" applyBorder="1"/>
    <xf numFmtId="44" fontId="8" fillId="4" borderId="3" xfId="1" applyNumberFormat="1" applyFont="1" applyFill="1" applyBorder="1"/>
    <xf numFmtId="44" fontId="8" fillId="4" borderId="1" xfId="1" applyNumberFormat="1" applyFont="1" applyFill="1" applyBorder="1" applyProtection="1"/>
    <xf numFmtId="44" fontId="8" fillId="4" borderId="3" xfId="1" applyNumberFormat="1" applyFont="1" applyFill="1" applyBorder="1" applyProtection="1"/>
    <xf numFmtId="44" fontId="0" fillId="0" borderId="0" xfId="1" applyNumberFormat="1" applyFont="1" applyFill="1" applyBorder="1"/>
    <xf numFmtId="44" fontId="0" fillId="4" borderId="1" xfId="1" applyNumberFormat="1" applyFont="1" applyFill="1" applyBorder="1"/>
    <xf numFmtId="44" fontId="0" fillId="4" borderId="3" xfId="1" applyNumberFormat="1" applyFont="1" applyFill="1" applyBorder="1"/>
    <xf numFmtId="0" fontId="1" fillId="0" borderId="0" xfId="0" applyFont="1" applyBorder="1" applyProtection="1">
      <protection locked="0"/>
    </xf>
    <xf numFmtId="0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7" fillId="10" borderId="0" xfId="1" applyNumberFormat="1" applyFont="1" applyFill="1" applyAlignment="1">
      <alignment horizontal="right"/>
    </xf>
    <xf numFmtId="0" fontId="1" fillId="0" borderId="4" xfId="0" applyFont="1" applyBorder="1" applyProtection="1"/>
    <xf numFmtId="0" fontId="1" fillId="0" borderId="6" xfId="0" applyFont="1" applyBorder="1" applyProtection="1"/>
    <xf numFmtId="0" fontId="0" fillId="0" borderId="0" xfId="0" applyFont="1" applyProtection="1"/>
    <xf numFmtId="43" fontId="0" fillId="13" borderId="0" xfId="0" applyNumberFormat="1" applyFill="1"/>
    <xf numFmtId="43" fontId="0" fillId="13" borderId="2" xfId="0" applyNumberFormat="1" applyFill="1" applyBorder="1"/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44" fontId="8" fillId="13" borderId="0" xfId="0" applyNumberFormat="1" applyFont="1" applyFill="1"/>
    <xf numFmtId="44" fontId="8" fillId="13" borderId="11" xfId="0" applyNumberFormat="1" applyFont="1" applyFill="1" applyBorder="1"/>
    <xf numFmtId="0" fontId="0" fillId="14" borderId="0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 applyBorder="1"/>
    <xf numFmtId="40" fontId="0" fillId="14" borderId="0" xfId="0" applyNumberFormat="1" applyFill="1" applyBorder="1"/>
    <xf numFmtId="40" fontId="0" fillId="14" borderId="2" xfId="0" applyNumberFormat="1" applyFill="1" applyBorder="1"/>
    <xf numFmtId="40" fontId="0" fillId="14" borderId="0" xfId="0" applyNumberFormat="1" applyFill="1"/>
    <xf numFmtId="40" fontId="8" fillId="14" borderId="0" xfId="0" applyNumberFormat="1" applyFont="1" applyFill="1"/>
    <xf numFmtId="8" fontId="8" fillId="14" borderId="11" xfId="0" applyNumberFormat="1" applyFont="1" applyFill="1" applyBorder="1"/>
    <xf numFmtId="164" fontId="0" fillId="0" borderId="0" xfId="1" applyNumberFormat="1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14" fontId="1" fillId="17" borderId="0" xfId="0" applyNumberFormat="1" applyFont="1" applyFill="1" applyAlignment="1" applyProtection="1">
      <alignment horizontal="left"/>
      <protection locked="0"/>
    </xf>
    <xf numFmtId="0" fontId="8" fillId="17" borderId="0" xfId="0" applyFont="1" applyFill="1" applyProtection="1">
      <protection locked="0"/>
    </xf>
    <xf numFmtId="44" fontId="8" fillId="17" borderId="0" xfId="1" applyNumberFormat="1" applyFont="1" applyFill="1" applyProtection="1">
      <protection locked="0"/>
    </xf>
    <xf numFmtId="44" fontId="1" fillId="0" borderId="0" xfId="1" applyNumberFormat="1" applyFont="1" applyFill="1" applyBorder="1" applyAlignment="1">
      <alignment horizontal="center"/>
    </xf>
    <xf numFmtId="14" fontId="8" fillId="17" borderId="0" xfId="0" applyNumberFormat="1" applyFont="1" applyFill="1" applyAlignment="1" applyProtection="1">
      <alignment horizontal="left"/>
      <protection locked="0"/>
    </xf>
    <xf numFmtId="44" fontId="8" fillId="17" borderId="0" xfId="1" applyFont="1" applyFill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8" fillId="17" borderId="4" xfId="0" applyNumberFormat="1" applyFont="1" applyFill="1" applyBorder="1" applyAlignment="1" applyProtection="1">
      <alignment horizontal="left"/>
      <protection locked="0"/>
    </xf>
    <xf numFmtId="14" fontId="8" fillId="17" borderId="5" xfId="0" applyNumberFormat="1" applyFont="1" applyFill="1" applyBorder="1" applyAlignment="1" applyProtection="1">
      <alignment horizontal="left"/>
      <protection locked="0"/>
    </xf>
    <xf numFmtId="44" fontId="0" fillId="0" borderId="5" xfId="1" applyNumberFormat="1" applyFont="1" applyBorder="1" applyProtection="1">
      <protection locked="0"/>
    </xf>
    <xf numFmtId="44" fontId="0" fillId="17" borderId="4" xfId="1" applyNumberFormat="1" applyFont="1" applyFill="1" applyBorder="1" applyProtection="1">
      <protection locked="0"/>
    </xf>
    <xf numFmtId="44" fontId="0" fillId="17" borderId="5" xfId="1" applyNumberFormat="1" applyFont="1" applyFill="1" applyBorder="1" applyProtection="1">
      <protection locked="0"/>
    </xf>
    <xf numFmtId="44" fontId="0" fillId="0" borderId="8" xfId="1" applyNumberFormat="1" applyFont="1" applyBorder="1" applyProtection="1">
      <protection locked="0"/>
    </xf>
    <xf numFmtId="44" fontId="1" fillId="0" borderId="4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15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16" borderId="0" xfId="0" applyFont="1" applyFill="1" applyBorder="1" applyAlignment="1" applyProtection="1">
      <alignment horizontal="center" wrapText="1"/>
      <protection locked="0"/>
    </xf>
    <xf numFmtId="0" fontId="8" fillId="0" borderId="0" xfId="0" applyNumberFormat="1" applyFont="1" applyAlignment="1" applyProtection="1">
      <alignment horizontal="left"/>
      <protection locked="0"/>
    </xf>
    <xf numFmtId="0" fontId="8" fillId="0" borderId="0" xfId="0" applyNumberFormat="1" applyFont="1" applyProtection="1">
      <protection locked="0"/>
    </xf>
    <xf numFmtId="44" fontId="8" fillId="0" borderId="15" xfId="1" applyNumberFormat="1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16" borderId="0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44" fontId="8" fillId="0" borderId="16" xfId="1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0" fontId="8" fillId="16" borderId="9" xfId="0" applyFont="1" applyFill="1" applyBorder="1" applyAlignment="1" applyProtection="1">
      <alignment horizontal="center"/>
      <protection locked="0"/>
    </xf>
    <xf numFmtId="0" fontId="7" fillId="18" borderId="0" xfId="0" applyFont="1" applyFill="1"/>
    <xf numFmtId="0" fontId="0" fillId="18" borderId="0" xfId="0" applyFill="1"/>
    <xf numFmtId="164" fontId="1" fillId="18" borderId="0" xfId="1" applyNumberFormat="1" applyFont="1" applyFill="1"/>
    <xf numFmtId="0" fontId="0" fillId="18" borderId="0" xfId="0" applyFill="1" applyAlignment="1">
      <alignment horizontal="center"/>
    </xf>
    <xf numFmtId="0" fontId="0" fillId="18" borderId="0" xfId="0" applyFill="1" applyBorder="1"/>
    <xf numFmtId="164" fontId="8" fillId="18" borderId="0" xfId="1" applyNumberFormat="1" applyFont="1" applyFill="1" applyAlignment="1">
      <alignment horizontal="center"/>
    </xf>
    <xf numFmtId="0" fontId="0" fillId="18" borderId="0" xfId="0" applyFill="1" applyBorder="1" applyAlignment="1">
      <alignment horizontal="center"/>
    </xf>
    <xf numFmtId="42" fontId="1" fillId="18" borderId="10" xfId="1" applyNumberFormat="1" applyFont="1" applyFill="1" applyBorder="1" applyProtection="1">
      <protection locked="0"/>
    </xf>
    <xf numFmtId="41" fontId="1" fillId="18" borderId="0" xfId="1" applyNumberFormat="1" applyFont="1" applyFill="1" applyProtection="1">
      <protection locked="0"/>
    </xf>
    <xf numFmtId="14" fontId="0" fillId="18" borderId="10" xfId="0" applyNumberFormat="1" applyFill="1" applyBorder="1" applyProtection="1">
      <protection locked="0"/>
    </xf>
    <xf numFmtId="0" fontId="0" fillId="18" borderId="10" xfId="0" applyFill="1" applyBorder="1" applyAlignment="1" applyProtection="1">
      <alignment horizontal="center"/>
      <protection locked="0"/>
    </xf>
    <xf numFmtId="164" fontId="1" fillId="18" borderId="12" xfId="1" applyNumberFormat="1" applyFont="1" applyFill="1" applyBorder="1" applyProtection="1">
      <protection locked="0"/>
    </xf>
    <xf numFmtId="164" fontId="1" fillId="18" borderId="3" xfId="1" applyNumberFormat="1" applyFont="1" applyFill="1" applyBorder="1" applyProtection="1">
      <protection locked="0"/>
    </xf>
    <xf numFmtId="164" fontId="1" fillId="18" borderId="10" xfId="1" applyNumberFormat="1" applyFont="1" applyFill="1" applyBorder="1" applyProtection="1">
      <protection locked="0"/>
    </xf>
    <xf numFmtId="164" fontId="1" fillId="18" borderId="1" xfId="1" applyNumberFormat="1" applyFont="1" applyFill="1" applyBorder="1" applyProtection="1">
      <protection locked="0"/>
    </xf>
    <xf numFmtId="0" fontId="7" fillId="0" borderId="0" xfId="0" applyNumberFormat="1" applyFont="1" applyFill="1"/>
    <xf numFmtId="0" fontId="7" fillId="0" borderId="0" xfId="1" applyNumberFormat="1" applyFont="1" applyFill="1"/>
    <xf numFmtId="0" fontId="4" fillId="0" borderId="0" xfId="0" applyFont="1" applyFill="1"/>
    <xf numFmtId="0" fontId="4" fillId="19" borderId="0" xfId="0" applyFont="1" applyFill="1"/>
    <xf numFmtId="0" fontId="4" fillId="19" borderId="0" xfId="0" applyFont="1" applyFill="1" applyAlignment="1">
      <alignment horizontal="right"/>
    </xf>
    <xf numFmtId="0" fontId="1" fillId="19" borderId="0" xfId="0" applyFont="1" applyFill="1" applyAlignment="1">
      <alignment horizontal="right"/>
    </xf>
    <xf numFmtId="0" fontId="8" fillId="19" borderId="0" xfId="0" applyFont="1" applyFill="1" applyAlignment="1">
      <alignment horizontal="right"/>
    </xf>
    <xf numFmtId="43" fontId="8" fillId="19" borderId="0" xfId="3" applyFont="1" applyFill="1"/>
    <xf numFmtId="0" fontId="1" fillId="19" borderId="0" xfId="0" applyFont="1" applyFill="1" applyAlignment="1" applyProtection="1">
      <alignment horizontal="right"/>
      <protection locked="0"/>
    </xf>
    <xf numFmtId="14" fontId="14" fillId="0" borderId="0" xfId="0" applyNumberFormat="1" applyFont="1" applyFill="1" applyAlignment="1">
      <alignment horizontal="left"/>
    </xf>
    <xf numFmtId="14" fontId="14" fillId="0" borderId="0" xfId="0" applyNumberFormat="1" applyFont="1" applyFill="1" applyAlignment="1">
      <alignment horizontal="left" vertical="center"/>
    </xf>
    <xf numFmtId="14" fontId="0" fillId="20" borderId="0" xfId="0" applyNumberFormat="1" applyFill="1" applyAlignment="1" applyProtection="1">
      <alignment horizontal="left"/>
      <protection locked="0"/>
    </xf>
    <xf numFmtId="14" fontId="1" fillId="20" borderId="0" xfId="0" applyNumberFormat="1" applyFont="1" applyFill="1" applyAlignment="1" applyProtection="1">
      <alignment horizontal="left"/>
      <protection locked="0"/>
    </xf>
    <xf numFmtId="0" fontId="0" fillId="20" borderId="0" xfId="0" applyFill="1" applyProtection="1">
      <protection locked="0"/>
    </xf>
    <xf numFmtId="14" fontId="0" fillId="21" borderId="0" xfId="0" applyNumberFormat="1" applyFill="1" applyAlignment="1" applyProtection="1">
      <alignment horizontal="left"/>
      <protection locked="0"/>
    </xf>
    <xf numFmtId="14" fontId="1" fillId="21" borderId="0" xfId="0" applyNumberFormat="1" applyFont="1" applyFill="1" applyAlignment="1" applyProtection="1">
      <alignment horizontal="left"/>
      <protection locked="0"/>
    </xf>
    <xf numFmtId="0" fontId="0" fillId="21" borderId="0" xfId="0" applyFill="1" applyProtection="1">
      <protection locked="0"/>
    </xf>
    <xf numFmtId="0" fontId="12" fillId="0" borderId="0" xfId="0" applyFont="1" applyFill="1" applyProtection="1">
      <protection locked="0"/>
    </xf>
    <xf numFmtId="44" fontId="1" fillId="0" borderId="6" xfId="1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8" fillId="0" borderId="7" xfId="1" applyNumberFormat="1" applyFont="1" applyFill="1" applyBorder="1" applyAlignment="1" applyProtection="1">
      <alignment horizontal="center" wrapText="1"/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9"/>
  <sheetViews>
    <sheetView showGridLines="0" workbookViewId="0">
      <selection activeCell="R118" sqref="R118"/>
    </sheetView>
  </sheetViews>
  <sheetFormatPr defaultColWidth="9.140625" defaultRowHeight="12.75" x14ac:dyDescent="0.2"/>
  <cols>
    <col min="1" max="2" width="3.42578125" style="2" customWidth="1"/>
    <col min="3" max="16384" width="9.140625" style="2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3" t="s">
        <v>197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 x14ac:dyDescent="0.25">
      <c r="A6" s="4" t="s">
        <v>3</v>
      </c>
      <c r="B6" s="5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6"/>
      <c r="B8" s="1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6"/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6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6"/>
      <c r="B11" s="1"/>
      <c r="C11" s="1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6"/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6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6"/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6"/>
      <c r="B15" s="1"/>
      <c r="C15" s="1" t="s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7"/>
      <c r="B17" s="1" t="s">
        <v>14</v>
      </c>
      <c r="C17" s="1"/>
      <c r="D17" s="1"/>
      <c r="E17" s="290" t="s">
        <v>15</v>
      </c>
      <c r="F17" s="291"/>
      <c r="G17" s="291"/>
      <c r="H17" s="292"/>
      <c r="I17" s="290" t="s">
        <v>16</v>
      </c>
      <c r="J17" s="291"/>
      <c r="K17" s="291"/>
      <c r="L17" s="292"/>
      <c r="M17" s="1"/>
      <c r="N17" s="1"/>
      <c r="O17" s="1"/>
    </row>
    <row r="18" spans="1:15" x14ac:dyDescent="0.2">
      <c r="A18" s="7"/>
      <c r="B18" s="1"/>
      <c r="C18" s="1"/>
      <c r="D18" s="1"/>
      <c r="E18" s="207" t="s">
        <v>201</v>
      </c>
      <c r="F18" s="8"/>
      <c r="G18" s="8"/>
      <c r="H18" s="8"/>
      <c r="I18" s="293" t="s">
        <v>198</v>
      </c>
      <c r="J18" s="294"/>
      <c r="K18" s="294"/>
      <c r="L18" s="295"/>
      <c r="M18" s="1"/>
      <c r="N18" s="1"/>
      <c r="O18" s="1"/>
    </row>
    <row r="19" spans="1:15" x14ac:dyDescent="0.2">
      <c r="A19" s="7"/>
      <c r="B19" s="1"/>
      <c r="C19" s="1"/>
      <c r="D19" s="1"/>
      <c r="E19" s="207" t="s">
        <v>200</v>
      </c>
      <c r="F19" s="8"/>
      <c r="G19" s="8"/>
      <c r="H19" s="8"/>
      <c r="I19" s="296"/>
      <c r="J19" s="297"/>
      <c r="K19" s="297"/>
      <c r="L19" s="298"/>
      <c r="M19" s="1"/>
      <c r="N19" s="1"/>
      <c r="O19" s="1"/>
    </row>
    <row r="20" spans="1:15" x14ac:dyDescent="0.2">
      <c r="A20" s="7"/>
      <c r="B20" s="1"/>
      <c r="C20" s="1"/>
      <c r="D20" s="1"/>
      <c r="E20" s="208" t="s">
        <v>199</v>
      </c>
      <c r="F20" s="9"/>
      <c r="G20" s="9"/>
      <c r="H20" s="9"/>
      <c r="I20" s="299"/>
      <c r="J20" s="300"/>
      <c r="K20" s="300"/>
      <c r="L20" s="301"/>
      <c r="M20" s="1"/>
      <c r="N20" s="1"/>
      <c r="O20" s="1"/>
    </row>
    <row r="21" spans="1:15" x14ac:dyDescent="0.2">
      <c r="A21" s="7"/>
      <c r="B21" s="1"/>
      <c r="C21" s="1"/>
      <c r="D21" s="1"/>
      <c r="E21" s="8"/>
      <c r="F21" s="8"/>
      <c r="G21" s="8"/>
      <c r="H21" s="8"/>
      <c r="I21" s="8"/>
      <c r="J21" s="8"/>
      <c r="K21" s="8"/>
      <c r="L21" s="8"/>
      <c r="M21" s="1"/>
      <c r="N21" s="1"/>
      <c r="O21" s="1"/>
    </row>
    <row r="22" spans="1:15" ht="18" x14ac:dyDescent="0.25">
      <c r="A22" s="4" t="s">
        <v>17</v>
      </c>
      <c r="B22" s="5" t="s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6"/>
      <c r="B23" s="1" t="s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6"/>
      <c r="B24" s="1"/>
      <c r="C24" s="3" t="s">
        <v>20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6"/>
      <c r="B25" s="1"/>
      <c r="C25" s="3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6"/>
      <c r="B26" s="3" t="s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6"/>
      <c r="B27" s="6" t="s">
        <v>3</v>
      </c>
      <c r="C27" s="3" t="s">
        <v>202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6"/>
      <c r="B28" s="6"/>
      <c r="C28" s="3" t="s">
        <v>203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6"/>
      <c r="B29" s="1"/>
      <c r="C29" s="3" t="s">
        <v>204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6"/>
      <c r="B30" s="1"/>
      <c r="C30" s="3" t="s">
        <v>205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6"/>
      <c r="B31" s="1" t="s">
        <v>23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6"/>
      <c r="B32" s="6" t="s">
        <v>17</v>
      </c>
      <c r="C32" s="3" t="s">
        <v>206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6"/>
      <c r="B33" s="6"/>
      <c r="C33" s="3" t="s">
        <v>24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6"/>
      <c r="B34" s="3" t="s">
        <v>207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6"/>
      <c r="B35" s="3" t="s">
        <v>25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6"/>
      <c r="B36" s="1" t="s">
        <v>26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6"/>
      <c r="B37" s="1"/>
      <c r="C37" s="3" t="s">
        <v>208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6"/>
      <c r="B38" s="3" t="s">
        <v>209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6"/>
      <c r="B39" s="1"/>
      <c r="C39" s="3" t="s">
        <v>210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6"/>
      <c r="B40" s="1"/>
      <c r="C40" s="3" t="s">
        <v>211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6"/>
      <c r="B41" s="3" t="s">
        <v>212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6"/>
      <c r="B42" s="1" t="s">
        <v>27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6"/>
      <c r="B43" s="1"/>
      <c r="C43" s="3" t="s">
        <v>28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6"/>
      <c r="B44" s="1"/>
      <c r="C44" s="3" t="s">
        <v>29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6"/>
      <c r="B45" s="3" t="s">
        <v>213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6"/>
      <c r="B46" s="3" t="s">
        <v>214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6"/>
      <c r="B47" s="1"/>
      <c r="C47" s="3" t="s">
        <v>215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" x14ac:dyDescent="0.25">
      <c r="A49" s="4" t="s">
        <v>30</v>
      </c>
      <c r="B49" s="5" t="s">
        <v>31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7"/>
      <c r="B50" s="1" t="s">
        <v>32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7"/>
      <c r="B51" s="1" t="s">
        <v>33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7"/>
      <c r="B52" s="1"/>
      <c r="C52" s="1" t="s">
        <v>34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7"/>
      <c r="B53" s="1" t="s">
        <v>35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7"/>
      <c r="B54" s="1"/>
      <c r="C54" s="1" t="s">
        <v>36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7"/>
      <c r="B55" s="1"/>
      <c r="C55" s="1" t="s">
        <v>37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7"/>
      <c r="B56" s="1" t="s">
        <v>38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7"/>
      <c r="B57" s="1"/>
      <c r="C57" s="1" t="s">
        <v>39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7"/>
      <c r="B58" s="3" t="s">
        <v>216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7"/>
      <c r="B59" s="3"/>
      <c r="C59" s="209" t="s">
        <v>217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" x14ac:dyDescent="0.25">
      <c r="A61" s="4" t="s">
        <v>40</v>
      </c>
      <c r="B61" s="5" t="s">
        <v>41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6"/>
      <c r="B62" s="3" t="s">
        <v>218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6"/>
      <c r="B63" s="3" t="s">
        <v>219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6"/>
      <c r="B64" s="1" t="s">
        <v>42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6"/>
      <c r="B65" s="1" t="s">
        <v>43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6"/>
      <c r="B66" s="3" t="s">
        <v>44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</row>
    <row r="67" spans="1:15" x14ac:dyDescent="0.2">
      <c r="A67" s="6"/>
      <c r="B67" s="3" t="s">
        <v>220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 x14ac:dyDescent="0.2">
      <c r="A68" s="6"/>
      <c r="B68" s="3" t="s">
        <v>45</v>
      </c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</row>
    <row r="69" spans="1:15" x14ac:dyDescent="0.2">
      <c r="A69" s="6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x14ac:dyDescent="0.25">
      <c r="A70" s="6"/>
      <c r="B70" s="10" t="s">
        <v>221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6"/>
      <c r="B71" s="3" t="s">
        <v>222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6"/>
      <c r="B72" s="1"/>
      <c r="C72" s="3" t="s">
        <v>223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6"/>
      <c r="B73" s="3" t="s">
        <v>241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6"/>
      <c r="B74" s="3"/>
      <c r="C74" s="3" t="s">
        <v>242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7"/>
      <c r="B75" s="1"/>
      <c r="C75" s="3" t="s">
        <v>224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7"/>
      <c r="B76" s="1"/>
      <c r="C76" s="3" t="s">
        <v>243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7"/>
      <c r="B77" s="1" t="s">
        <v>46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7"/>
      <c r="B78" s="1" t="s">
        <v>47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x14ac:dyDescent="0.25">
      <c r="A80" s="7"/>
      <c r="B80" s="10" t="s">
        <v>48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7"/>
      <c r="B81" s="1" t="s">
        <v>49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7"/>
      <c r="B82" s="3" t="s">
        <v>225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" x14ac:dyDescent="0.2">
      <c r="A83" s="7"/>
      <c r="B83" s="11"/>
      <c r="C83" s="3" t="s">
        <v>226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" x14ac:dyDescent="0.2">
      <c r="A84" s="7"/>
      <c r="B84" s="11"/>
      <c r="C84" s="3" t="s">
        <v>227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7"/>
      <c r="B85" s="3" t="s">
        <v>228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7"/>
      <c r="B86" s="1"/>
      <c r="C86" s="3" t="s">
        <v>229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7"/>
      <c r="B87" s="1"/>
      <c r="C87" s="3" t="s">
        <v>230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7"/>
      <c r="B88" s="1" t="s">
        <v>50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7"/>
      <c r="B89" s="1"/>
      <c r="C89" s="1" t="s">
        <v>51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7"/>
      <c r="B90" s="1" t="s">
        <v>52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7"/>
      <c r="B91" s="1"/>
      <c r="C91" s="1" t="s">
        <v>53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7"/>
      <c r="B92" s="1"/>
      <c r="C92" s="3" t="s">
        <v>231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7"/>
      <c r="B93" s="1" t="s">
        <v>54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">
      <c r="A94" s="7"/>
      <c r="B94" s="1" t="s">
        <v>55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">
      <c r="A95" s="7"/>
      <c r="B95" s="1"/>
      <c r="C95" s="1" t="s">
        <v>56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">
      <c r="A96" s="7"/>
      <c r="B96" s="1"/>
      <c r="C96" s="3" t="s">
        <v>232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">
      <c r="A97" s="7"/>
      <c r="B97" s="1" t="s">
        <v>57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">
      <c r="A98" s="7"/>
      <c r="B98" s="1" t="s">
        <v>58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">
      <c r="A99" s="7"/>
      <c r="B99" s="1"/>
      <c r="C99" s="3" t="s">
        <v>235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">
      <c r="A100" s="7"/>
      <c r="B100" s="1"/>
      <c r="C100" s="3" t="s">
        <v>233</v>
      </c>
      <c r="D100" s="3" t="s">
        <v>234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7"/>
      <c r="B102" s="1" t="s">
        <v>59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7"/>
      <c r="B103" s="3" t="s">
        <v>60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">
      <c r="A104" s="7"/>
      <c r="B104" s="1" t="s">
        <v>61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">
      <c r="A105" s="7"/>
      <c r="B105" s="1"/>
      <c r="C105" s="1" t="s">
        <v>62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">
      <c r="A107" s="7"/>
      <c r="B107" s="1" t="s">
        <v>63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x14ac:dyDescent="0.25">
      <c r="A109" s="7"/>
      <c r="B109" s="10" t="s">
        <v>64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">
      <c r="A110" s="6"/>
      <c r="B110" s="3" t="s">
        <v>65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">
      <c r="A111" s="7"/>
      <c r="B111" s="3" t="s">
        <v>237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">
      <c r="A112" s="7"/>
      <c r="B112" s="3"/>
      <c r="C112" s="3" t="s">
        <v>236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">
      <c r="A113" s="7"/>
      <c r="B113" s="3" t="s">
        <v>238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">
      <c r="A114" s="7"/>
      <c r="B114" s="1"/>
      <c r="C114" s="3" t="s">
        <v>240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">
      <c r="A115" s="7"/>
      <c r="B115" s="3" t="s">
        <v>239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25">
      <c r="A118" s="4" t="s">
        <v>66</v>
      </c>
      <c r="B118" s="5" t="s">
        <v>67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">
      <c r="A119" s="7"/>
      <c r="B119" s="3" t="s">
        <v>244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">
      <c r="A120" s="7"/>
      <c r="B120" s="1"/>
      <c r="C120" s="1" t="s">
        <v>68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">
      <c r="A121" s="7"/>
      <c r="B121" s="1"/>
      <c r="C121" s="1" t="s">
        <v>69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">
      <c r="A122" s="7"/>
      <c r="B122" s="1"/>
      <c r="C122" s="1" t="s">
        <v>70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">
      <c r="A123" s="7"/>
      <c r="B123" s="3" t="s">
        <v>245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">
      <c r="A124" s="7"/>
      <c r="B124" s="1"/>
      <c r="C124" s="3" t="s">
        <v>246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">
      <c r="A125" s="1"/>
      <c r="B125" s="3" t="s">
        <v>247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">
      <c r="A126" s="1"/>
      <c r="B126" s="1" t="s">
        <v>71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">
      <c r="A127" s="1"/>
      <c r="B127" s="1" t="s">
        <v>72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">
      <c r="A128" s="1"/>
      <c r="B128" s="1"/>
      <c r="C128" s="1" t="s">
        <v>73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2" x14ac:dyDescent="0.2">
      <c r="B129" s="12"/>
    </row>
  </sheetData>
  <sheetProtection sheet="1" objects="1" scenarios="1" formatCells="0" insertColumns="0" insertRows="0" insertHyperlinks="0" selectLockedCells="1"/>
  <mergeCells count="3">
    <mergeCell ref="E17:H17"/>
    <mergeCell ref="I17:L17"/>
    <mergeCell ref="I18:L20"/>
  </mergeCells>
  <pageMargins left="0.25" right="0.25" top="0.25" bottom="0.75" header="0.25" footer="0.25"/>
  <pageSetup fitToHeight="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" sqref="G4"/>
    </sheetView>
  </sheetViews>
  <sheetFormatPr defaultRowHeight="12.75" x14ac:dyDescent="0.2"/>
  <cols>
    <col min="2" max="2" width="33" customWidth="1"/>
    <col min="3" max="6" width="17.140625" customWidth="1"/>
  </cols>
  <sheetData>
    <row r="1" spans="1:7" s="121" customFormat="1" ht="15.75" x14ac:dyDescent="0.25">
      <c r="A1" s="170" t="s">
        <v>116</v>
      </c>
      <c r="B1" s="170"/>
      <c r="C1" s="170"/>
      <c r="D1" s="171"/>
      <c r="E1" s="171"/>
      <c r="F1" s="171">
        <v>714100</v>
      </c>
      <c r="G1" s="121" t="s">
        <v>196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A25" s="167"/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9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" sqref="G4"/>
    </sheetView>
  </sheetViews>
  <sheetFormatPr defaultRowHeight="12.75" x14ac:dyDescent="0.2"/>
  <cols>
    <col min="2" max="2" width="32.7109375" customWidth="1"/>
    <col min="3" max="6" width="17.42578125" customWidth="1"/>
  </cols>
  <sheetData>
    <row r="1" spans="1:7" s="121" customFormat="1" ht="15.75" x14ac:dyDescent="0.25">
      <c r="A1" s="170" t="s">
        <v>173</v>
      </c>
      <c r="B1" s="170"/>
      <c r="C1" s="170"/>
      <c r="D1" s="171"/>
      <c r="E1" s="171"/>
      <c r="F1" s="171">
        <v>714110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A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C43" sqref="C43"/>
    </sheetView>
  </sheetViews>
  <sheetFormatPr defaultRowHeight="12.75" x14ac:dyDescent="0.2"/>
  <cols>
    <col min="2" max="2" width="38.7109375" customWidth="1"/>
    <col min="3" max="6" width="16.7109375" customWidth="1"/>
  </cols>
  <sheetData>
    <row r="1" spans="1:7" s="91" customFormat="1" ht="15.75" x14ac:dyDescent="0.25">
      <c r="A1" s="170" t="s">
        <v>174</v>
      </c>
      <c r="B1" s="170"/>
      <c r="C1" s="170"/>
      <c r="D1" s="171"/>
      <c r="E1" s="171"/>
      <c r="F1" s="206" t="s">
        <v>195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B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  <pageSetUpPr fitToPage="1"/>
  </sheetPr>
  <dimension ref="A1:G61"/>
  <sheetViews>
    <sheetView workbookViewId="0">
      <pane ySplit="3" topLeftCell="A21" activePane="bottomLeft" state="frozen"/>
      <selection activeCell="P1" sqref="P1"/>
      <selection pane="bottomLeft" activeCell="E11" sqref="E11"/>
    </sheetView>
  </sheetViews>
  <sheetFormatPr defaultRowHeight="12.75" x14ac:dyDescent="0.2"/>
  <cols>
    <col min="2" max="2" width="36.28515625" customWidth="1"/>
    <col min="3" max="6" width="17.42578125" customWidth="1"/>
  </cols>
  <sheetData>
    <row r="1" spans="1:7" s="91" customFormat="1" ht="15.75" x14ac:dyDescent="0.25">
      <c r="A1" s="170" t="s">
        <v>175</v>
      </c>
      <c r="B1" s="170"/>
      <c r="C1" s="170"/>
      <c r="D1" s="171"/>
      <c r="E1" s="171"/>
      <c r="F1" s="171">
        <v>719100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A25" s="167"/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C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8" sqref="D38"/>
    </sheetView>
  </sheetViews>
  <sheetFormatPr defaultRowHeight="12.75" x14ac:dyDescent="0.2"/>
  <cols>
    <col min="2" max="2" width="35.85546875" customWidth="1"/>
    <col min="3" max="6" width="16.5703125" customWidth="1"/>
  </cols>
  <sheetData>
    <row r="1" spans="1:7" s="91" customFormat="1" ht="15.75" x14ac:dyDescent="0.25">
      <c r="A1" s="170" t="s">
        <v>176</v>
      </c>
      <c r="B1" s="170"/>
      <c r="C1" s="170"/>
      <c r="D1" s="171"/>
      <c r="E1" s="171"/>
      <c r="F1" s="171">
        <v>727110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D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  <pageSetUpPr fitToPage="1"/>
  </sheetPr>
  <dimension ref="A1:G61"/>
  <sheetViews>
    <sheetView workbookViewId="0">
      <pane ySplit="3" topLeftCell="A10" activePane="bottomLeft" state="frozen"/>
      <selection activeCell="P1" sqref="P1"/>
      <selection pane="bottomLeft" activeCell="E44" sqref="E44:E45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91" customFormat="1" ht="15.75" x14ac:dyDescent="0.25">
      <c r="A1" s="170" t="s">
        <v>177</v>
      </c>
      <c r="B1" s="170"/>
      <c r="C1" s="170"/>
      <c r="D1" s="171"/>
      <c r="E1" s="171"/>
      <c r="F1" s="171">
        <v>727120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E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8" sqref="G48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91" customFormat="1" ht="15.75" x14ac:dyDescent="0.25">
      <c r="A1" s="170" t="s">
        <v>178</v>
      </c>
      <c r="B1" s="170"/>
      <c r="C1" s="170"/>
      <c r="D1" s="171"/>
      <c r="E1" s="171"/>
      <c r="F1" s="171">
        <v>727130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F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5" sqref="D35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91" customFormat="1" ht="15.75" x14ac:dyDescent="0.25">
      <c r="A1" s="170" t="s">
        <v>179</v>
      </c>
      <c r="B1" s="170"/>
      <c r="C1" s="170"/>
      <c r="D1" s="171"/>
      <c r="E1" s="171"/>
      <c r="F1" s="171">
        <v>727250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0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6" sqref="I36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91" customFormat="1" ht="15.75" x14ac:dyDescent="0.25">
      <c r="A1" s="170" t="s">
        <v>180</v>
      </c>
      <c r="B1" s="170"/>
      <c r="C1" s="170"/>
      <c r="D1" s="171"/>
      <c r="E1" s="171"/>
      <c r="F1" s="171">
        <v>727350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1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9" sqref="D39:D40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91" customFormat="1" ht="15.75" x14ac:dyDescent="0.25">
      <c r="A1" s="170" t="s">
        <v>125</v>
      </c>
      <c r="B1" s="170"/>
      <c r="C1" s="170"/>
      <c r="D1" s="171"/>
      <c r="E1" s="171"/>
      <c r="F1" s="206" t="s">
        <v>194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2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C116"/>
  <sheetViews>
    <sheetView tabSelected="1" zoomScaleNormal="100" workbookViewId="0">
      <pane xSplit="3" ySplit="10" topLeftCell="D11" activePane="bottomRight" state="frozen"/>
      <selection activeCell="P1" sqref="P1"/>
      <selection pane="topRight" activeCell="P1" sqref="P1"/>
      <selection pane="bottomLeft" activeCell="P1" sqref="P1"/>
      <selection pane="bottomRight" activeCell="C12" sqref="C12"/>
    </sheetView>
  </sheetViews>
  <sheetFormatPr defaultRowHeight="12.75" x14ac:dyDescent="0.2"/>
  <cols>
    <col min="1" max="1" width="4.42578125" customWidth="1"/>
    <col min="2" max="2" width="20.42578125" customWidth="1"/>
    <col min="3" max="3" width="16.85546875" customWidth="1"/>
    <col min="4" max="5" width="16.7109375" customWidth="1"/>
    <col min="6" max="6" width="16.7109375" style="17" customWidth="1"/>
    <col min="7" max="7" width="2" style="18" customWidth="1"/>
    <col min="8" max="8" width="10.85546875" style="19" customWidth="1"/>
    <col min="9" max="10" width="16.7109375" customWidth="1"/>
    <col min="11" max="11" width="2" customWidth="1"/>
    <col min="12" max="13" width="16.7109375" customWidth="1"/>
    <col min="14" max="14" width="16.7109375" style="14" customWidth="1"/>
    <col min="15" max="15" width="13.85546875" style="2" customWidth="1"/>
    <col min="16" max="55" width="9.140625" style="2"/>
  </cols>
  <sheetData>
    <row r="1" spans="1:55" ht="20.25" x14ac:dyDescent="0.3">
      <c r="A1" s="302" t="s">
        <v>74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55" ht="20.25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55" ht="15.75" x14ac:dyDescent="0.25">
      <c r="A3" s="256" t="s">
        <v>257</v>
      </c>
      <c r="B3" s="257"/>
      <c r="C3" s="257"/>
      <c r="D3" s="257"/>
      <c r="E3" s="257"/>
      <c r="F3" s="258"/>
      <c r="G3" s="258"/>
      <c r="H3" s="259"/>
      <c r="I3" s="257"/>
      <c r="J3" s="257"/>
      <c r="K3" s="257"/>
      <c r="L3" s="257"/>
      <c r="M3" s="257"/>
      <c r="N3" s="260"/>
    </row>
    <row r="4" spans="1:55" ht="15.75" x14ac:dyDescent="0.25">
      <c r="B4" s="15" t="s">
        <v>75</v>
      </c>
      <c r="C4" s="16"/>
    </row>
    <row r="5" spans="1:55" ht="15.75" x14ac:dyDescent="0.25">
      <c r="B5" s="15" t="s">
        <v>76</v>
      </c>
      <c r="C5" s="20"/>
    </row>
    <row r="6" spans="1:55" ht="15.75" x14ac:dyDescent="0.25">
      <c r="B6" s="15" t="s">
        <v>77</v>
      </c>
      <c r="C6" s="20"/>
    </row>
    <row r="7" spans="1:55" ht="16.5" thickBot="1" x14ac:dyDescent="0.3">
      <c r="B7" s="15" t="s">
        <v>78</v>
      </c>
      <c r="C7" s="2"/>
      <c r="D7" s="303" t="s">
        <v>79</v>
      </c>
      <c r="E7" s="303"/>
      <c r="F7" s="303"/>
      <c r="G7" s="21"/>
      <c r="H7" s="303" t="s">
        <v>80</v>
      </c>
      <c r="I7" s="303"/>
      <c r="J7" s="303"/>
      <c r="K7" s="22"/>
      <c r="L7" s="303" t="s">
        <v>81</v>
      </c>
      <c r="M7" s="303"/>
      <c r="N7" s="303"/>
      <c r="O7" s="23"/>
    </row>
    <row r="8" spans="1:55" ht="26.25" x14ac:dyDescent="0.25">
      <c r="B8" s="15" t="s">
        <v>82</v>
      </c>
      <c r="C8" s="2"/>
      <c r="D8" s="261" t="s">
        <v>83</v>
      </c>
      <c r="E8" s="24" t="s">
        <v>84</v>
      </c>
      <c r="F8" s="225" t="s">
        <v>85</v>
      </c>
      <c r="G8" s="25"/>
      <c r="I8" s="192" t="s">
        <v>188</v>
      </c>
      <c r="J8" s="19"/>
      <c r="K8" s="22"/>
      <c r="L8" s="212" t="s">
        <v>86</v>
      </c>
      <c r="M8" s="19" t="s">
        <v>87</v>
      </c>
      <c r="N8" s="217" t="s">
        <v>88</v>
      </c>
      <c r="O8" s="27" t="s">
        <v>89</v>
      </c>
    </row>
    <row r="9" spans="1:55" s="28" customFormat="1" x14ac:dyDescent="0.2">
      <c r="D9" s="262" t="s">
        <v>86</v>
      </c>
      <c r="E9" s="24" t="s">
        <v>90</v>
      </c>
      <c r="F9" s="225" t="s">
        <v>86</v>
      </c>
      <c r="G9" s="29"/>
      <c r="I9" s="193" t="s">
        <v>189</v>
      </c>
      <c r="J9" s="24" t="s">
        <v>91</v>
      </c>
      <c r="K9" s="30"/>
      <c r="L9" s="213" t="s">
        <v>92</v>
      </c>
      <c r="M9" s="24" t="s">
        <v>93</v>
      </c>
      <c r="N9" s="217" t="s">
        <v>94</v>
      </c>
      <c r="O9" s="26" t="s">
        <v>95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</row>
    <row r="10" spans="1:55" x14ac:dyDescent="0.2">
      <c r="D10" s="259"/>
      <c r="E10" s="19"/>
      <c r="F10" s="225" t="s">
        <v>96</v>
      </c>
      <c r="G10" s="25"/>
      <c r="H10" s="24" t="s">
        <v>97</v>
      </c>
      <c r="I10" s="19" t="s">
        <v>90</v>
      </c>
      <c r="J10" s="19" t="s">
        <v>90</v>
      </c>
      <c r="K10" s="22"/>
      <c r="L10" s="212" t="s">
        <v>96</v>
      </c>
      <c r="M10" s="19" t="s">
        <v>90</v>
      </c>
      <c r="N10" s="218" t="s">
        <v>96</v>
      </c>
      <c r="O10" s="19" t="s">
        <v>96</v>
      </c>
    </row>
    <row r="11" spans="1:55" x14ac:dyDescent="0.2">
      <c r="D11" s="32"/>
      <c r="E11" s="19"/>
      <c r="F11" s="33"/>
      <c r="G11" s="25"/>
      <c r="H11" s="24"/>
      <c r="I11" s="19"/>
      <c r="J11" s="19"/>
      <c r="K11" s="22"/>
      <c r="L11" s="212"/>
      <c r="M11" s="19"/>
      <c r="N11" s="218"/>
    </row>
    <row r="12" spans="1:55" s="28" customFormat="1" x14ac:dyDescent="0.2">
      <c r="A12" s="34" t="s">
        <v>98</v>
      </c>
      <c r="C12" s="263"/>
      <c r="D12" s="35"/>
      <c r="E12" s="35"/>
      <c r="F12" s="36"/>
      <c r="G12" s="37"/>
      <c r="H12" s="24"/>
      <c r="K12" s="38"/>
      <c r="L12" s="214"/>
      <c r="N12" s="219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 s="28" customFormat="1" x14ac:dyDescent="0.2">
      <c r="A13" s="34"/>
      <c r="B13" s="28" t="s">
        <v>99</v>
      </c>
      <c r="C13" s="39"/>
      <c r="D13" s="40">
        <f>IF(C12&gt;0,(IF(C12-D14-D15-D16-D17&gt;=0,C12-D14-D15-D16-D17,"Exceeds Budget")),0)</f>
        <v>0</v>
      </c>
      <c r="E13" s="44">
        <f>'Budget Amendments'!R12</f>
        <v>0</v>
      </c>
      <c r="F13" s="44">
        <f t="shared" ref="F13:F18" si="0">D13+E13</f>
        <v>0</v>
      </c>
      <c r="G13" s="37"/>
      <c r="H13" s="24"/>
      <c r="K13" s="38"/>
      <c r="L13" s="214"/>
      <c r="N13" s="219"/>
      <c r="O13" s="31"/>
      <c r="P13" s="31"/>
      <c r="Q13" s="31"/>
      <c r="R13" s="31"/>
      <c r="S13" s="31"/>
      <c r="T13" s="31"/>
      <c r="U13" s="31"/>
      <c r="V13" s="31"/>
      <c r="W13" s="4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 x14ac:dyDescent="0.2">
      <c r="B14" s="42" t="s">
        <v>100</v>
      </c>
      <c r="C14" s="43"/>
      <c r="D14" s="264"/>
      <c r="E14" s="44">
        <f>'Budget Amendments'!R13</f>
        <v>0</v>
      </c>
      <c r="F14" s="44">
        <f t="shared" si="0"/>
        <v>0</v>
      </c>
      <c r="G14" s="21"/>
      <c r="H14" s="45">
        <v>523100</v>
      </c>
      <c r="I14" s="46" t="s">
        <v>101</v>
      </c>
      <c r="J14" s="47">
        <f>'Grad Assts'!D28</f>
        <v>0</v>
      </c>
      <c r="K14" s="48"/>
      <c r="L14" s="210">
        <f>F14-J14</f>
        <v>0</v>
      </c>
      <c r="M14" s="47">
        <f>'Grad Assts'!E28</f>
        <v>0</v>
      </c>
      <c r="N14" s="220">
        <f>L14-M14</f>
        <v>0</v>
      </c>
      <c r="W14" s="20"/>
    </row>
    <row r="15" spans="1:55" x14ac:dyDescent="0.2">
      <c r="B15" s="42" t="s">
        <v>102</v>
      </c>
      <c r="C15" s="43"/>
      <c r="D15" s="264"/>
      <c r="E15" s="44">
        <f>'Budget Amendments'!R14</f>
        <v>0</v>
      </c>
      <c r="F15" s="44">
        <f t="shared" si="0"/>
        <v>0</v>
      </c>
      <c r="G15" s="21"/>
      <c r="H15" s="45">
        <v>524100</v>
      </c>
      <c r="I15" s="46" t="s">
        <v>101</v>
      </c>
      <c r="J15" s="47">
        <f>StudentAssts!D55</f>
        <v>0</v>
      </c>
      <c r="K15" s="48"/>
      <c r="L15" s="210">
        <f>F15-J15</f>
        <v>0</v>
      </c>
      <c r="M15" s="47">
        <f>StudentAssts!E55</f>
        <v>0</v>
      </c>
      <c r="N15" s="220">
        <f>L15-M15</f>
        <v>0</v>
      </c>
      <c r="O15" s="49">
        <f>N15/9</f>
        <v>0</v>
      </c>
      <c r="W15" s="20"/>
    </row>
    <row r="16" spans="1:55" x14ac:dyDescent="0.2">
      <c r="B16" s="42" t="s">
        <v>103</v>
      </c>
      <c r="C16" s="43"/>
      <c r="D16" s="264"/>
      <c r="E16" s="44">
        <f>'Budget Amendments'!R15</f>
        <v>0</v>
      </c>
      <c r="F16" s="44">
        <f t="shared" si="0"/>
        <v>0</v>
      </c>
      <c r="G16" s="21"/>
      <c r="H16" s="45">
        <v>525100</v>
      </c>
      <c r="I16" s="46" t="s">
        <v>101</v>
      </c>
      <c r="J16" s="47">
        <f>'Temp, FICA Medicare'!D47</f>
        <v>0</v>
      </c>
      <c r="K16" s="48"/>
      <c r="L16" s="210">
        <f>F16-J16</f>
        <v>0</v>
      </c>
      <c r="M16" s="47">
        <f>'Temp, FICA Medicare'!E47</f>
        <v>0</v>
      </c>
      <c r="N16" s="220">
        <f>L16-M16</f>
        <v>0</v>
      </c>
      <c r="O16" s="49">
        <f>N16/9</f>
        <v>0</v>
      </c>
      <c r="W16" s="20"/>
    </row>
    <row r="17" spans="1:23" x14ac:dyDescent="0.2">
      <c r="B17" s="42" t="s">
        <v>104</v>
      </c>
      <c r="C17" s="43"/>
      <c r="D17" s="264"/>
      <c r="E17" s="44">
        <f>'Budget Amendments'!R16</f>
        <v>0</v>
      </c>
      <c r="F17" s="44">
        <f t="shared" si="0"/>
        <v>0</v>
      </c>
      <c r="G17" s="21"/>
      <c r="H17" s="50" t="s">
        <v>105</v>
      </c>
      <c r="I17" s="46" t="s">
        <v>101</v>
      </c>
      <c r="J17" s="47">
        <f>'Temp, FICA Medicare'!H47</f>
        <v>0</v>
      </c>
      <c r="K17" s="48"/>
      <c r="L17" s="210">
        <f>F17-J17</f>
        <v>0</v>
      </c>
      <c r="M17" s="47">
        <f>'Temp, FICA Medicare'!I47</f>
        <v>0</v>
      </c>
      <c r="N17" s="220">
        <f>L17-M17</f>
        <v>0</v>
      </c>
      <c r="O17" s="51"/>
      <c r="W17" s="20"/>
    </row>
    <row r="18" spans="1:23" x14ac:dyDescent="0.2">
      <c r="B18" s="52" t="s">
        <v>106</v>
      </c>
      <c r="C18" s="53"/>
      <c r="D18" s="54">
        <f>SUM(D13:D17)</f>
        <v>0</v>
      </c>
      <c r="E18" s="55">
        <f>'Budget Amendments'!R17</f>
        <v>0</v>
      </c>
      <c r="F18" s="56">
        <f t="shared" si="0"/>
        <v>0</v>
      </c>
      <c r="G18" s="21"/>
      <c r="H18" s="45" t="s">
        <v>107</v>
      </c>
      <c r="I18" s="57">
        <f>SUM(I14:I16)</f>
        <v>0</v>
      </c>
      <c r="J18" s="58">
        <f>SUM(J14:J17)</f>
        <v>0</v>
      </c>
      <c r="K18" s="59"/>
      <c r="L18" s="211">
        <f>F18-I18-J18</f>
        <v>0</v>
      </c>
      <c r="M18" s="58">
        <f>SUM(M14:M17)</f>
        <v>0</v>
      </c>
      <c r="N18" s="221">
        <f>L18-M18</f>
        <v>0</v>
      </c>
    </row>
    <row r="19" spans="1:23" x14ac:dyDescent="0.2">
      <c r="C19" s="60"/>
      <c r="D19" s="61"/>
      <c r="E19" s="62"/>
      <c r="F19" s="62"/>
      <c r="G19" s="21"/>
      <c r="H19" s="45"/>
      <c r="I19" s="63"/>
      <c r="J19" s="63"/>
      <c r="K19" s="48"/>
      <c r="L19" s="210"/>
      <c r="M19" s="63"/>
      <c r="N19" s="220"/>
    </row>
    <row r="20" spans="1:23" x14ac:dyDescent="0.2">
      <c r="A20" s="64" t="s">
        <v>108</v>
      </c>
      <c r="C20" s="263"/>
      <c r="D20" s="65"/>
      <c r="E20" s="62"/>
      <c r="F20" s="62"/>
      <c r="G20" s="21"/>
      <c r="H20" s="45"/>
      <c r="I20" s="63"/>
      <c r="J20" s="63"/>
      <c r="K20" s="48"/>
      <c r="L20" s="210"/>
      <c r="M20" s="63"/>
      <c r="N20" s="220"/>
    </row>
    <row r="21" spans="1:23" x14ac:dyDescent="0.2">
      <c r="A21" s="64"/>
      <c r="B21" s="28" t="s">
        <v>99</v>
      </c>
      <c r="C21" s="66"/>
      <c r="D21" s="40">
        <f>IF(C20&gt;0,IF(C20-D22-D23&gt;=0,C20-D22-D23,"Exceeds Budget"),0)</f>
        <v>0</v>
      </c>
      <c r="E21" s="40">
        <f>'Budget Amendments'!R20</f>
        <v>0</v>
      </c>
      <c r="F21" s="40">
        <f>D21+E21</f>
        <v>0</v>
      </c>
      <c r="G21" s="21"/>
      <c r="H21" s="45"/>
      <c r="I21" s="63"/>
      <c r="J21" s="63"/>
      <c r="K21" s="48"/>
      <c r="L21" s="210"/>
      <c r="M21" s="63"/>
      <c r="N21" s="220"/>
    </row>
    <row r="22" spans="1:23" x14ac:dyDescent="0.2">
      <c r="B22" s="42" t="s">
        <v>109</v>
      </c>
      <c r="C22" s="43"/>
      <c r="D22" s="264"/>
      <c r="E22" s="40">
        <f>'Budget Amendments'!R21</f>
        <v>0</v>
      </c>
      <c r="F22" s="40">
        <f>D22+E22</f>
        <v>0</v>
      </c>
      <c r="G22" s="37"/>
      <c r="H22" s="45" t="s">
        <v>110</v>
      </c>
      <c r="I22" s="47">
        <f>'Travel-Employees'!C48</f>
        <v>0</v>
      </c>
      <c r="J22" s="47">
        <f>'Travel-Employees'!D48</f>
        <v>0</v>
      </c>
      <c r="K22" s="48"/>
      <c r="L22" s="210">
        <f>F22-I22-J22</f>
        <v>0</v>
      </c>
      <c r="M22" s="47">
        <f>'Travel-Employees'!E48</f>
        <v>0</v>
      </c>
      <c r="N22" s="220">
        <f>L22-M22</f>
        <v>0</v>
      </c>
    </row>
    <row r="23" spans="1:23" x14ac:dyDescent="0.2">
      <c r="B23" s="42" t="s">
        <v>111</v>
      </c>
      <c r="C23" s="43"/>
      <c r="D23" s="264"/>
      <c r="E23" s="40">
        <f>'Budget Amendments'!R22</f>
        <v>0</v>
      </c>
      <c r="F23" s="40">
        <f>D23+E23</f>
        <v>0</v>
      </c>
      <c r="G23" s="37"/>
      <c r="H23" s="45" t="s">
        <v>112</v>
      </c>
      <c r="I23" s="47">
        <f>'Travel-NonEmployees'!C48</f>
        <v>0</v>
      </c>
      <c r="J23" s="47">
        <f>'Travel-NonEmployees'!D48</f>
        <v>0</v>
      </c>
      <c r="K23" s="48"/>
      <c r="L23" s="210">
        <f>F23-I23-J23</f>
        <v>0</v>
      </c>
      <c r="M23" s="47">
        <f>'Travel-NonEmployees'!E48</f>
        <v>0</v>
      </c>
      <c r="N23" s="220">
        <f>L23-M23</f>
        <v>0</v>
      </c>
    </row>
    <row r="24" spans="1:23" x14ac:dyDescent="0.2">
      <c r="B24" s="52" t="s">
        <v>113</v>
      </c>
      <c r="C24" s="67"/>
      <c r="D24" s="55">
        <f>SUM(D21:D23)</f>
        <v>0</v>
      </c>
      <c r="E24" s="55">
        <f>'Budget Amendments'!R23</f>
        <v>0</v>
      </c>
      <c r="F24" s="56">
        <f>D24+E24</f>
        <v>0</v>
      </c>
      <c r="G24" s="21"/>
      <c r="H24" s="45">
        <v>600000</v>
      </c>
      <c r="I24" s="57">
        <f>SUM(I22:I23)</f>
        <v>0</v>
      </c>
      <c r="J24" s="57">
        <f>SUM(J22:J23)</f>
        <v>0</v>
      </c>
      <c r="K24" s="59"/>
      <c r="L24" s="211">
        <f>F24-I24-J24</f>
        <v>0</v>
      </c>
      <c r="M24" s="58">
        <f>SUM(M22:M23)</f>
        <v>0</v>
      </c>
      <c r="N24" s="221">
        <f>L24-M24</f>
        <v>0</v>
      </c>
    </row>
    <row r="25" spans="1:23" x14ac:dyDescent="0.2">
      <c r="C25" s="60"/>
      <c r="D25" s="61"/>
      <c r="E25" s="62"/>
      <c r="F25" s="62"/>
      <c r="G25" s="21"/>
      <c r="H25" s="45"/>
      <c r="I25" s="63"/>
      <c r="J25" s="63"/>
      <c r="K25" s="48"/>
      <c r="L25" s="210"/>
      <c r="M25" s="63"/>
      <c r="N25" s="220"/>
    </row>
    <row r="26" spans="1:23" x14ac:dyDescent="0.2">
      <c r="A26" s="64" t="s">
        <v>114</v>
      </c>
      <c r="C26" s="263"/>
      <c r="D26" s="65"/>
      <c r="E26" s="62"/>
      <c r="F26" s="62"/>
      <c r="G26" s="21"/>
      <c r="H26" s="45"/>
      <c r="I26" s="63"/>
      <c r="J26" s="63"/>
      <c r="K26" s="48"/>
      <c r="L26" s="210"/>
      <c r="M26" s="63"/>
      <c r="N26" s="220"/>
    </row>
    <row r="27" spans="1:23" x14ac:dyDescent="0.2">
      <c r="A27" s="64"/>
      <c r="B27" t="s">
        <v>99</v>
      </c>
      <c r="C27" s="66"/>
      <c r="D27" s="40">
        <f>IF(C26&gt;0,IF(C26-SUM(D28:D47)&gt;=0,C26-SUM(D28:D47),"Exceeds Budget"),0)</f>
        <v>0</v>
      </c>
      <c r="E27" s="44">
        <f>'Budget Amendments'!R26</f>
        <v>0</v>
      </c>
      <c r="F27" s="44">
        <f>D27+E27</f>
        <v>0</v>
      </c>
      <c r="G27" s="21"/>
      <c r="H27" s="45"/>
      <c r="I27" s="63"/>
      <c r="J27" s="63"/>
      <c r="K27" s="48"/>
      <c r="L27" s="210"/>
      <c r="M27" s="63"/>
      <c r="N27" s="220"/>
    </row>
    <row r="28" spans="1:23" x14ac:dyDescent="0.2">
      <c r="A28" s="64"/>
      <c r="B28" s="42" t="s">
        <v>115</v>
      </c>
      <c r="C28" s="43"/>
      <c r="D28" s="264"/>
      <c r="E28" s="44">
        <f>'Budget Amendments'!R27</f>
        <v>0</v>
      </c>
      <c r="F28" s="44">
        <f>D28+E28</f>
        <v>0</v>
      </c>
      <c r="G28" s="21"/>
      <c r="H28" s="45">
        <v>712100</v>
      </c>
      <c r="I28" s="47">
        <f>MotorVehicle!C48</f>
        <v>0</v>
      </c>
      <c r="J28" s="47">
        <f>MotorVehicle!D48</f>
        <v>0</v>
      </c>
      <c r="K28" s="48"/>
      <c r="L28" s="210">
        <f t="shared" ref="L28:L48" si="1">F28-I28-J28</f>
        <v>0</v>
      </c>
      <c r="M28" s="47">
        <f>MotorVehicle!E48</f>
        <v>0</v>
      </c>
      <c r="N28" s="220">
        <f t="shared" ref="N28:N48" si="2">L28-M28</f>
        <v>0</v>
      </c>
    </row>
    <row r="29" spans="1:23" x14ac:dyDescent="0.2">
      <c r="B29" s="42" t="s">
        <v>116</v>
      </c>
      <c r="C29" s="43"/>
      <c r="D29" s="264"/>
      <c r="E29" s="44">
        <f>'Budget Amendments'!R28</f>
        <v>0</v>
      </c>
      <c r="F29" s="44">
        <f>D29+E29</f>
        <v>0</v>
      </c>
      <c r="G29" s="37"/>
      <c r="H29" s="45">
        <v>714100</v>
      </c>
      <c r="I29" s="47">
        <f>'Supplies-Materials'!C48</f>
        <v>0</v>
      </c>
      <c r="J29" s="47">
        <f>'Supplies-Materials'!D48</f>
        <v>0</v>
      </c>
      <c r="K29" s="48"/>
      <c r="L29" s="210">
        <f t="shared" si="1"/>
        <v>0</v>
      </c>
      <c r="M29" s="47">
        <f>'Supplies-Materials'!E48</f>
        <v>0</v>
      </c>
      <c r="N29" s="220">
        <f t="shared" si="2"/>
        <v>0</v>
      </c>
    </row>
    <row r="30" spans="1:23" x14ac:dyDescent="0.2">
      <c r="B30" s="42" t="s">
        <v>117</v>
      </c>
      <c r="C30" s="43"/>
      <c r="D30" s="264"/>
      <c r="E30" s="44">
        <f>'Budget Amendments'!R29</f>
        <v>0</v>
      </c>
      <c r="F30" s="44">
        <f t="shared" ref="F30:F47" si="3">D30+E30</f>
        <v>0</v>
      </c>
      <c r="G30" s="37"/>
      <c r="H30" s="45">
        <v>714110</v>
      </c>
      <c r="I30" s="47">
        <f>'Supplies-Postage'!C48</f>
        <v>0</v>
      </c>
      <c r="J30" s="47">
        <f>'Supplies-Postage'!D48</f>
        <v>0</v>
      </c>
      <c r="K30" s="48"/>
      <c r="L30" s="210">
        <f t="shared" si="1"/>
        <v>0</v>
      </c>
      <c r="M30" s="47">
        <f>'Supplies-Postage'!E48</f>
        <v>0</v>
      </c>
      <c r="N30" s="220">
        <f t="shared" si="2"/>
        <v>0</v>
      </c>
    </row>
    <row r="31" spans="1:23" x14ac:dyDescent="0.2">
      <c r="B31" s="42" t="s">
        <v>118</v>
      </c>
      <c r="C31" s="43"/>
      <c r="D31" s="264"/>
      <c r="E31" s="44">
        <f>'Budget Amendments'!R30</f>
        <v>0</v>
      </c>
      <c r="F31" s="44">
        <f t="shared" si="3"/>
        <v>0</v>
      </c>
      <c r="G31" s="37"/>
      <c r="H31" s="45">
        <v>715100</v>
      </c>
      <c r="I31" s="47">
        <f>'Repairs-Maint'!C48</f>
        <v>0</v>
      </c>
      <c r="J31" s="47">
        <f>'Repairs-Maint'!D48</f>
        <v>0</v>
      </c>
      <c r="K31" s="48"/>
      <c r="L31" s="210">
        <f t="shared" si="1"/>
        <v>0</v>
      </c>
      <c r="M31" s="47">
        <f>'Repairs-Maint'!E48</f>
        <v>0</v>
      </c>
      <c r="N31" s="220">
        <f t="shared" si="2"/>
        <v>0</v>
      </c>
    </row>
    <row r="32" spans="1:23" x14ac:dyDescent="0.2">
      <c r="B32" s="42" t="s">
        <v>119</v>
      </c>
      <c r="C32" s="43"/>
      <c r="D32" s="264"/>
      <c r="E32" s="44">
        <f>'Budget Amendments'!R31</f>
        <v>0</v>
      </c>
      <c r="F32" s="44">
        <f t="shared" si="3"/>
        <v>0</v>
      </c>
      <c r="G32" s="37"/>
      <c r="H32" s="45">
        <v>719100</v>
      </c>
      <c r="I32" s="47">
        <f>'Rents Other than RE'!C48</f>
        <v>0</v>
      </c>
      <c r="J32" s="47">
        <f>'Rents Other than RE'!D48</f>
        <v>0</v>
      </c>
      <c r="K32" s="48"/>
      <c r="L32" s="210">
        <f t="shared" si="1"/>
        <v>0</v>
      </c>
      <c r="M32" s="47">
        <f>'Rents Other than RE'!E48</f>
        <v>0</v>
      </c>
      <c r="N32" s="220">
        <f t="shared" si="2"/>
        <v>0</v>
      </c>
    </row>
    <row r="33" spans="2:14" x14ac:dyDescent="0.2">
      <c r="B33" s="42" t="s">
        <v>120</v>
      </c>
      <c r="C33" s="43"/>
      <c r="D33" s="264"/>
      <c r="E33" s="44">
        <f>'Budget Amendments'!R32</f>
        <v>0</v>
      </c>
      <c r="F33" s="44">
        <f>D33+E33</f>
        <v>0</v>
      </c>
      <c r="G33" s="37"/>
      <c r="H33" s="45">
        <v>727110</v>
      </c>
      <c r="I33" s="47">
        <f>'Other-Registration'!C48</f>
        <v>0</v>
      </c>
      <c r="J33" s="47">
        <f>'Other-Registration'!D48</f>
        <v>0</v>
      </c>
      <c r="K33" s="48"/>
      <c r="L33" s="210">
        <f>F33-I33-J33</f>
        <v>0</v>
      </c>
      <c r="M33" s="47">
        <f>'Other-Registration'!E48</f>
        <v>0</v>
      </c>
      <c r="N33" s="220">
        <f>L33-M33</f>
        <v>0</v>
      </c>
    </row>
    <row r="34" spans="2:14" x14ac:dyDescent="0.2">
      <c r="B34" s="42" t="s">
        <v>121</v>
      </c>
      <c r="C34" s="43"/>
      <c r="D34" s="264"/>
      <c r="E34" s="44">
        <f>'Budget Amendments'!R33</f>
        <v>0</v>
      </c>
      <c r="F34" s="44">
        <f>D34+E34</f>
        <v>0</v>
      </c>
      <c r="G34" s="37"/>
      <c r="H34" s="45">
        <v>727120</v>
      </c>
      <c r="I34" s="47">
        <f>'Other-Subscriptions'!C48</f>
        <v>0</v>
      </c>
      <c r="J34" s="47">
        <f>'Other-Subscriptions'!D48</f>
        <v>0</v>
      </c>
      <c r="K34" s="48"/>
      <c r="L34" s="210">
        <f>F34-I34-J34</f>
        <v>0</v>
      </c>
      <c r="M34" s="47">
        <f>'Other-Subscriptions'!E48</f>
        <v>0</v>
      </c>
      <c r="N34" s="220">
        <f>L34-M34</f>
        <v>0</v>
      </c>
    </row>
    <row r="35" spans="2:14" x14ac:dyDescent="0.2">
      <c r="B35" s="42" t="s">
        <v>122</v>
      </c>
      <c r="C35" s="43"/>
      <c r="D35" s="264"/>
      <c r="E35" s="44">
        <f>'Budget Amendments'!R34</f>
        <v>0</v>
      </c>
      <c r="F35" s="44">
        <f t="shared" si="3"/>
        <v>0</v>
      </c>
      <c r="G35" s="37"/>
      <c r="H35" s="45">
        <v>727130</v>
      </c>
      <c r="I35" s="47">
        <f>'Other-Memberships'!C48</f>
        <v>0</v>
      </c>
      <c r="J35" s="47">
        <f>'Other-Memberships'!D48</f>
        <v>0</v>
      </c>
      <c r="K35" s="48"/>
      <c r="L35" s="210">
        <f t="shared" si="1"/>
        <v>0</v>
      </c>
      <c r="M35" s="47">
        <f>'Other-Memberships'!E48</f>
        <v>0</v>
      </c>
      <c r="N35" s="220">
        <f t="shared" si="2"/>
        <v>0</v>
      </c>
    </row>
    <row r="36" spans="2:14" x14ac:dyDescent="0.2">
      <c r="B36" s="42" t="s">
        <v>123</v>
      </c>
      <c r="C36" s="43"/>
      <c r="D36" s="264"/>
      <c r="E36" s="44">
        <f>'Budget Amendments'!R35</f>
        <v>0</v>
      </c>
      <c r="F36" s="44">
        <f t="shared" si="3"/>
        <v>0</v>
      </c>
      <c r="G36" s="37"/>
      <c r="H36" s="45">
        <v>727250</v>
      </c>
      <c r="I36" s="47">
        <f>'Other-Adv-Non ee recruit'!C48</f>
        <v>0</v>
      </c>
      <c r="J36" s="47">
        <f>'Other-Adv-Non ee recruit'!D48</f>
        <v>0</v>
      </c>
      <c r="K36" s="48"/>
      <c r="L36" s="210">
        <f t="shared" si="1"/>
        <v>0</v>
      </c>
      <c r="M36" s="47">
        <f>'Other-Adv-Non ee recruit'!E48</f>
        <v>0</v>
      </c>
      <c r="N36" s="220">
        <f t="shared" si="2"/>
        <v>0</v>
      </c>
    </row>
    <row r="37" spans="2:14" x14ac:dyDescent="0.2">
      <c r="B37" s="42" t="s">
        <v>124</v>
      </c>
      <c r="C37" s="43"/>
      <c r="D37" s="264"/>
      <c r="E37" s="44">
        <f>'Budget Amendments'!R36</f>
        <v>0</v>
      </c>
      <c r="F37" s="44">
        <f>D37+E37</f>
        <v>0</v>
      </c>
      <c r="G37" s="37"/>
      <c r="H37" s="45">
        <v>727350</v>
      </c>
      <c r="I37" s="47">
        <f>'Other-Adv-Ee recruit'!C48</f>
        <v>0</v>
      </c>
      <c r="J37" s="47">
        <f>'Other-Adv-Ee recruit'!D48</f>
        <v>0</v>
      </c>
      <c r="K37" s="48"/>
      <c r="L37" s="210">
        <f>F37-I37-J37</f>
        <v>0</v>
      </c>
      <c r="M37" s="47">
        <f>'Other-Adv-Ee recruit'!E48</f>
        <v>0</v>
      </c>
      <c r="N37" s="220">
        <f>L37-M37</f>
        <v>0</v>
      </c>
    </row>
    <row r="38" spans="2:14" x14ac:dyDescent="0.2">
      <c r="B38" s="42" t="s">
        <v>125</v>
      </c>
      <c r="C38" s="43"/>
      <c r="D38" s="264"/>
      <c r="E38" s="44">
        <f>'Budget Amendments'!R37</f>
        <v>0</v>
      </c>
      <c r="F38" s="44">
        <f t="shared" si="3"/>
        <v>0</v>
      </c>
      <c r="G38" s="37"/>
      <c r="H38" s="45">
        <v>733100</v>
      </c>
      <c r="I38" s="47">
        <f>Software!C48</f>
        <v>0</v>
      </c>
      <c r="J38" s="47">
        <f>Software!D48</f>
        <v>0</v>
      </c>
      <c r="K38" s="48"/>
      <c r="L38" s="210">
        <f t="shared" si="1"/>
        <v>0</v>
      </c>
      <c r="M38" s="47">
        <f>Software!E48</f>
        <v>0</v>
      </c>
      <c r="N38" s="220">
        <f t="shared" si="2"/>
        <v>0</v>
      </c>
    </row>
    <row r="39" spans="2:14" x14ac:dyDescent="0.2">
      <c r="B39" s="42" t="s">
        <v>126</v>
      </c>
      <c r="C39" s="43"/>
      <c r="D39" s="264"/>
      <c r="E39" s="44">
        <f>'Budget Amendments'!R38</f>
        <v>0</v>
      </c>
      <c r="F39" s="44">
        <f t="shared" si="3"/>
        <v>0</v>
      </c>
      <c r="G39" s="37"/>
      <c r="H39" s="45">
        <v>742100</v>
      </c>
      <c r="I39" s="47">
        <f>'Printing-Publications'!C48</f>
        <v>0</v>
      </c>
      <c r="J39" s="47">
        <f>'Printing-Publications'!D48</f>
        <v>0</v>
      </c>
      <c r="K39" s="48"/>
      <c r="L39" s="210">
        <f t="shared" si="1"/>
        <v>0</v>
      </c>
      <c r="M39" s="47">
        <f>'Printing-Publications'!E48</f>
        <v>0</v>
      </c>
      <c r="N39" s="220">
        <f t="shared" si="2"/>
        <v>0</v>
      </c>
    </row>
    <row r="40" spans="2:14" x14ac:dyDescent="0.2">
      <c r="B40" s="42" t="s">
        <v>127</v>
      </c>
      <c r="C40" s="43"/>
      <c r="D40" s="264"/>
      <c r="E40" s="44">
        <f>'Budget Amendments'!R39</f>
        <v>0</v>
      </c>
      <c r="F40" s="44">
        <f t="shared" si="3"/>
        <v>0</v>
      </c>
      <c r="G40" s="37"/>
      <c r="H40" s="45">
        <v>743200</v>
      </c>
      <c r="I40" s="47">
        <f>'Equipment-SmallValue'!C48</f>
        <v>0</v>
      </c>
      <c r="J40" s="47">
        <f>'Equipment-SmallValue'!D48</f>
        <v>0</v>
      </c>
      <c r="K40" s="48"/>
      <c r="L40" s="210">
        <f t="shared" si="1"/>
        <v>0</v>
      </c>
      <c r="M40" s="47">
        <f>'Equipment-SmallValue'!E48</f>
        <v>0</v>
      </c>
      <c r="N40" s="220">
        <f t="shared" si="2"/>
        <v>0</v>
      </c>
    </row>
    <row r="41" spans="2:14" x14ac:dyDescent="0.2">
      <c r="B41" s="42" t="s">
        <v>128</v>
      </c>
      <c r="C41" s="43"/>
      <c r="D41" s="264"/>
      <c r="E41" s="44">
        <f>'Budget Amendments'!R40</f>
        <v>0</v>
      </c>
      <c r="F41" s="44">
        <f t="shared" si="3"/>
        <v>0</v>
      </c>
      <c r="G41" s="37"/>
      <c r="H41" s="45">
        <v>751103</v>
      </c>
      <c r="I41" s="47">
        <f>Consultants!C48</f>
        <v>0</v>
      </c>
      <c r="J41" s="47">
        <f>Consultants!D48</f>
        <v>0</v>
      </c>
      <c r="K41" s="48"/>
      <c r="L41" s="210">
        <f t="shared" si="1"/>
        <v>0</v>
      </c>
      <c r="M41" s="47">
        <f>Consultants!E48</f>
        <v>0</v>
      </c>
      <c r="N41" s="220">
        <f t="shared" si="2"/>
        <v>0</v>
      </c>
    </row>
    <row r="42" spans="2:14" x14ac:dyDescent="0.2">
      <c r="B42" s="42" t="s">
        <v>129</v>
      </c>
      <c r="C42" s="43"/>
      <c r="D42" s="264"/>
      <c r="E42" s="44">
        <f>'Budget Amendments'!R41</f>
        <v>0</v>
      </c>
      <c r="F42" s="44">
        <f t="shared" si="3"/>
        <v>0</v>
      </c>
      <c r="G42" s="37"/>
      <c r="H42" s="45">
        <v>752100</v>
      </c>
      <c r="I42" s="47">
        <f>'Reimb Exp'!C48</f>
        <v>0</v>
      </c>
      <c r="J42" s="47">
        <f>'Reimb Exp'!D48</f>
        <v>0</v>
      </c>
      <c r="K42" s="48"/>
      <c r="L42" s="210">
        <f t="shared" si="1"/>
        <v>0</v>
      </c>
      <c r="M42" s="47">
        <f>'Reimb Exp'!E48</f>
        <v>0</v>
      </c>
      <c r="N42" s="220">
        <f t="shared" si="2"/>
        <v>0</v>
      </c>
    </row>
    <row r="43" spans="2:14" x14ac:dyDescent="0.2">
      <c r="B43" s="42" t="s">
        <v>130</v>
      </c>
      <c r="C43" s="43"/>
      <c r="D43" s="264"/>
      <c r="E43" s="44">
        <f>'Budget Amendments'!R42</f>
        <v>0</v>
      </c>
      <c r="F43" s="44">
        <f t="shared" si="3"/>
        <v>0</v>
      </c>
      <c r="G43" s="37"/>
      <c r="H43" s="68"/>
      <c r="I43" s="47">
        <f>'Your Choice 1'!C48</f>
        <v>0</v>
      </c>
      <c r="J43" s="47">
        <f>'Your Choice 1'!D48</f>
        <v>0</v>
      </c>
      <c r="K43" s="48"/>
      <c r="L43" s="210">
        <f t="shared" si="1"/>
        <v>0</v>
      </c>
      <c r="M43" s="47">
        <f>'Your Choice 1'!E48</f>
        <v>0</v>
      </c>
      <c r="N43" s="220">
        <f t="shared" si="2"/>
        <v>0</v>
      </c>
    </row>
    <row r="44" spans="2:14" x14ac:dyDescent="0.2">
      <c r="B44" s="42" t="s">
        <v>131</v>
      </c>
      <c r="C44" s="43"/>
      <c r="D44" s="264"/>
      <c r="E44" s="44">
        <f>'Budget Amendments'!R43</f>
        <v>0</v>
      </c>
      <c r="F44" s="44">
        <f t="shared" si="3"/>
        <v>0</v>
      </c>
      <c r="G44" s="37"/>
      <c r="H44" s="68"/>
      <c r="I44" s="47">
        <f>'Your Choice 2'!C48</f>
        <v>0</v>
      </c>
      <c r="J44" s="47">
        <f>'Your Choice 2'!D48</f>
        <v>0</v>
      </c>
      <c r="K44" s="48"/>
      <c r="L44" s="210">
        <f t="shared" si="1"/>
        <v>0</v>
      </c>
      <c r="M44" s="47">
        <f>'Your Choice 2'!E48</f>
        <v>0</v>
      </c>
      <c r="N44" s="220">
        <f t="shared" si="2"/>
        <v>0</v>
      </c>
    </row>
    <row r="45" spans="2:14" x14ac:dyDescent="0.2">
      <c r="B45" s="42" t="s">
        <v>132</v>
      </c>
      <c r="C45" s="43"/>
      <c r="D45" s="264"/>
      <c r="E45" s="44">
        <f>'Budget Amendments'!R44</f>
        <v>0</v>
      </c>
      <c r="F45" s="44">
        <f t="shared" si="3"/>
        <v>0</v>
      </c>
      <c r="G45" s="37"/>
      <c r="H45" s="68"/>
      <c r="I45" s="47">
        <f>'Your Choice 3'!C48</f>
        <v>0</v>
      </c>
      <c r="J45" s="47">
        <f>'Your Choice 3'!D48</f>
        <v>0</v>
      </c>
      <c r="K45" s="48"/>
      <c r="L45" s="210">
        <f t="shared" si="1"/>
        <v>0</v>
      </c>
      <c r="M45" s="47">
        <f>'Your Choice 3'!E48</f>
        <v>0</v>
      </c>
      <c r="N45" s="220">
        <f t="shared" si="2"/>
        <v>0</v>
      </c>
    </row>
    <row r="46" spans="2:14" x14ac:dyDescent="0.2">
      <c r="B46" s="42" t="s">
        <v>133</v>
      </c>
      <c r="C46" s="43"/>
      <c r="D46" s="264"/>
      <c r="E46" s="44">
        <f>'Budget Amendments'!R45</f>
        <v>0</v>
      </c>
      <c r="F46" s="44">
        <f t="shared" si="3"/>
        <v>0</v>
      </c>
      <c r="G46" s="37"/>
      <c r="H46" s="69">
        <v>771100</v>
      </c>
      <c r="I46" s="47">
        <f>'Tel-Local'!C25</f>
        <v>0</v>
      </c>
      <c r="J46" s="47">
        <f>'Tel-Local'!D25</f>
        <v>0</v>
      </c>
      <c r="K46" s="48"/>
      <c r="L46" s="210">
        <f t="shared" si="1"/>
        <v>0</v>
      </c>
      <c r="M46" s="47">
        <f>'Tel-Local'!E25</f>
        <v>0</v>
      </c>
      <c r="N46" s="220">
        <f t="shared" si="2"/>
        <v>0</v>
      </c>
    </row>
    <row r="47" spans="2:14" x14ac:dyDescent="0.2">
      <c r="B47" s="42" t="s">
        <v>134</v>
      </c>
      <c r="C47" s="43"/>
      <c r="D47" s="264"/>
      <c r="E47" s="44">
        <f>'Budget Amendments'!R46</f>
        <v>0</v>
      </c>
      <c r="F47" s="44">
        <f t="shared" si="3"/>
        <v>0</v>
      </c>
      <c r="G47" s="37"/>
      <c r="H47" s="69">
        <v>771200</v>
      </c>
      <c r="I47" s="47">
        <f>'Tel-LongDist'!C25</f>
        <v>0</v>
      </c>
      <c r="J47" s="47">
        <f>'Tel-LongDist'!D25</f>
        <v>0</v>
      </c>
      <c r="K47" s="48"/>
      <c r="L47" s="210">
        <f t="shared" si="1"/>
        <v>0</v>
      </c>
      <c r="M47" s="47">
        <f>'Tel-LongDist'!E25</f>
        <v>0</v>
      </c>
      <c r="N47" s="220">
        <f t="shared" si="2"/>
        <v>0</v>
      </c>
    </row>
    <row r="48" spans="2:14" x14ac:dyDescent="0.2">
      <c r="B48" s="52" t="s">
        <v>135</v>
      </c>
      <c r="C48" s="67"/>
      <c r="D48" s="55">
        <f>SUM(D27:D47)</f>
        <v>0</v>
      </c>
      <c r="E48" s="55">
        <f>'Budget Amendments'!R47</f>
        <v>0</v>
      </c>
      <c r="F48" s="56">
        <f>D48+E48</f>
        <v>0</v>
      </c>
      <c r="G48" s="21"/>
      <c r="H48" s="45">
        <v>700000</v>
      </c>
      <c r="I48" s="58">
        <f>SUM(I28:I47)</f>
        <v>0</v>
      </c>
      <c r="J48" s="58">
        <f>SUM(J28:J47)</f>
        <v>0</v>
      </c>
      <c r="K48" s="59"/>
      <c r="L48" s="211">
        <f t="shared" si="1"/>
        <v>0</v>
      </c>
      <c r="M48" s="58">
        <f>SUM(M28:M47)</f>
        <v>0</v>
      </c>
      <c r="N48" s="221">
        <f t="shared" si="2"/>
        <v>0</v>
      </c>
    </row>
    <row r="49" spans="1:14" x14ac:dyDescent="0.2">
      <c r="C49" s="60"/>
      <c r="D49" s="61"/>
      <c r="E49" s="62"/>
      <c r="F49" s="62"/>
      <c r="G49" s="21"/>
      <c r="H49" s="45"/>
      <c r="I49" s="63"/>
      <c r="J49" s="63"/>
      <c r="K49" s="48"/>
      <c r="L49" s="210"/>
      <c r="M49" s="63"/>
      <c r="N49" s="220"/>
    </row>
    <row r="50" spans="1:14" x14ac:dyDescent="0.2">
      <c r="A50" s="64" t="s">
        <v>136</v>
      </c>
      <c r="C50" s="263"/>
      <c r="D50" s="65"/>
      <c r="E50" s="62"/>
      <c r="F50" s="62"/>
      <c r="G50" s="21"/>
      <c r="H50" s="45"/>
      <c r="I50" s="63"/>
      <c r="J50" s="63"/>
      <c r="K50" s="48"/>
      <c r="L50" s="210"/>
      <c r="M50" s="63"/>
      <c r="N50" s="220"/>
    </row>
    <row r="51" spans="1:14" x14ac:dyDescent="0.2">
      <c r="A51" s="64"/>
      <c r="B51" t="s">
        <v>99</v>
      </c>
      <c r="C51" s="70"/>
      <c r="D51" s="40">
        <f>IF(C50&gt;0,IF(C50-SUM(Equip)&gt;=0,C50-SUM(Equip),"Exceeds Budget"),0)</f>
        <v>0</v>
      </c>
      <c r="E51" s="44">
        <f>'Budget Amendments'!R50</f>
        <v>0</v>
      </c>
      <c r="F51" s="44">
        <f>D51+E51</f>
        <v>0</v>
      </c>
      <c r="G51" s="21"/>
      <c r="H51" s="45"/>
      <c r="I51" s="63"/>
      <c r="J51" s="63"/>
      <c r="K51" s="48"/>
      <c r="L51" s="210"/>
      <c r="M51" s="63"/>
      <c r="N51" s="220"/>
    </row>
    <row r="52" spans="1:14" x14ac:dyDescent="0.2">
      <c r="B52" s="42" t="s">
        <v>137</v>
      </c>
      <c r="C52" s="43"/>
      <c r="D52" s="264"/>
      <c r="E52" s="44">
        <f>'Budget Amendments'!R51</f>
        <v>0</v>
      </c>
      <c r="F52" s="44">
        <f>D52+E52</f>
        <v>0</v>
      </c>
      <c r="G52" s="21"/>
      <c r="H52" s="45" t="s">
        <v>138</v>
      </c>
      <c r="I52" s="47">
        <f>'Capital Lease'!C25</f>
        <v>0</v>
      </c>
      <c r="J52" s="47">
        <f>'Capital Lease'!D25</f>
        <v>0</v>
      </c>
      <c r="K52" s="48"/>
      <c r="L52" s="210">
        <f>F52-I52-J52</f>
        <v>0</v>
      </c>
      <c r="M52" s="47">
        <f>'Capital Lease'!E25</f>
        <v>0</v>
      </c>
      <c r="N52" s="222">
        <f>L52-M52</f>
        <v>0</v>
      </c>
    </row>
    <row r="53" spans="1:14" x14ac:dyDescent="0.2">
      <c r="B53" s="42" t="s">
        <v>139</v>
      </c>
      <c r="C53" s="43"/>
      <c r="D53" s="264"/>
      <c r="E53" s="44">
        <f>'Budget Amendments'!R52</f>
        <v>0</v>
      </c>
      <c r="F53" s="44">
        <f>D53+E53</f>
        <v>0</v>
      </c>
      <c r="G53" s="21"/>
      <c r="H53" s="45">
        <v>843100</v>
      </c>
      <c r="I53" s="47">
        <f>Equipment_Inv!C25</f>
        <v>0</v>
      </c>
      <c r="J53" s="47">
        <f>Equipment_Inv!D25</f>
        <v>0</v>
      </c>
      <c r="K53" s="48"/>
      <c r="L53" s="210">
        <f>F53-I53-J53</f>
        <v>0</v>
      </c>
      <c r="M53" s="47">
        <f>Equipment_Inv!E25</f>
        <v>0</v>
      </c>
      <c r="N53" s="222">
        <f>L53-M53</f>
        <v>0</v>
      </c>
    </row>
    <row r="54" spans="1:14" x14ac:dyDescent="0.2">
      <c r="B54" s="52" t="s">
        <v>140</v>
      </c>
      <c r="C54" s="67"/>
      <c r="D54" s="71">
        <f>SUM(D51:D53)</f>
        <v>0</v>
      </c>
      <c r="E54" s="71">
        <f>'Budget Amendments'!R53</f>
        <v>0</v>
      </c>
      <c r="F54" s="72">
        <f>D54+E54</f>
        <v>0</v>
      </c>
      <c r="G54" s="21"/>
      <c r="H54" s="45">
        <v>800000</v>
      </c>
      <c r="I54" s="58">
        <f>SUM(I52:I53)</f>
        <v>0</v>
      </c>
      <c r="J54" s="58">
        <f>SUM(J52:J53)</f>
        <v>0</v>
      </c>
      <c r="K54" s="59"/>
      <c r="L54" s="211">
        <f>F54-I54-J54</f>
        <v>0</v>
      </c>
      <c r="M54" s="58">
        <f>SUM(M52:M53)</f>
        <v>0</v>
      </c>
      <c r="N54" s="221">
        <f>L54-M54</f>
        <v>0</v>
      </c>
    </row>
    <row r="55" spans="1:14" x14ac:dyDescent="0.2">
      <c r="C55" s="60"/>
      <c r="D55" s="73"/>
      <c r="E55" s="73"/>
      <c r="F55" s="44"/>
      <c r="H55" s="45"/>
      <c r="I55" s="47"/>
      <c r="J55" s="47"/>
      <c r="K55" s="74"/>
      <c r="L55" s="210"/>
      <c r="M55" s="47"/>
      <c r="N55" s="220"/>
    </row>
    <row r="56" spans="1:14" x14ac:dyDescent="0.2">
      <c r="B56" s="64" t="s">
        <v>141</v>
      </c>
      <c r="C56" s="60"/>
      <c r="D56" s="75">
        <f>D24+D48+D54</f>
        <v>0</v>
      </c>
      <c r="E56" s="75">
        <f>E24+E48+E54</f>
        <v>0</v>
      </c>
      <c r="F56" s="75">
        <f>F24+F48+F54</f>
        <v>0</v>
      </c>
      <c r="G56" s="76">
        <f>G24+G48+G54</f>
        <v>0</v>
      </c>
      <c r="H56" s="77"/>
      <c r="I56" s="78">
        <f t="shared" ref="I56:N56" si="4">I24+I48+I54</f>
        <v>0</v>
      </c>
      <c r="J56" s="78">
        <f t="shared" si="4"/>
        <v>0</v>
      </c>
      <c r="K56" s="79">
        <f t="shared" si="4"/>
        <v>0</v>
      </c>
      <c r="L56" s="215">
        <f t="shared" si="4"/>
        <v>0</v>
      </c>
      <c r="M56" s="78">
        <f t="shared" si="4"/>
        <v>0</v>
      </c>
      <c r="N56" s="223">
        <f t="shared" si="4"/>
        <v>0</v>
      </c>
    </row>
    <row r="57" spans="1:14" x14ac:dyDescent="0.2">
      <c r="C57" s="60"/>
      <c r="D57" s="73"/>
      <c r="E57" s="73"/>
      <c r="F57" s="44"/>
      <c r="H57" s="45"/>
      <c r="I57" s="47"/>
      <c r="J57" s="47"/>
      <c r="K57" s="74"/>
      <c r="L57" s="210"/>
      <c r="M57" s="47"/>
      <c r="N57" s="220"/>
    </row>
    <row r="58" spans="1:14" ht="13.5" thickBot="1" x14ac:dyDescent="0.25">
      <c r="A58" s="64" t="s">
        <v>142</v>
      </c>
      <c r="C58" s="60"/>
      <c r="D58" s="80">
        <f>D18+D24+D48+D54</f>
        <v>0</v>
      </c>
      <c r="E58" s="80">
        <f>E18+E24+E48+E54</f>
        <v>0</v>
      </c>
      <c r="F58" s="80">
        <f>F18+F24+F48+F54</f>
        <v>0</v>
      </c>
      <c r="H58" s="45"/>
      <c r="I58" s="81">
        <f>I18+I24+I48+I54</f>
        <v>0</v>
      </c>
      <c r="J58" s="81">
        <f>J18+J24+J48+J54</f>
        <v>0</v>
      </c>
      <c r="K58" s="82"/>
      <c r="L58" s="216">
        <f>L18+L24+L48+L54</f>
        <v>0</v>
      </c>
      <c r="M58" s="81">
        <f>M18+M24+M48+M54</f>
        <v>0</v>
      </c>
      <c r="N58" s="224">
        <f>N18+N24+N48+N54</f>
        <v>0</v>
      </c>
    </row>
    <row r="59" spans="1:14" ht="13.5" thickTop="1" x14ac:dyDescent="0.2"/>
    <row r="60" spans="1:14" x14ac:dyDescent="0.2">
      <c r="A60" s="83"/>
      <c r="B60" s="109" t="s">
        <v>258</v>
      </c>
      <c r="D60" s="19"/>
    </row>
    <row r="61" spans="1:14" x14ac:dyDescent="0.2">
      <c r="B61" s="109" t="s">
        <v>191</v>
      </c>
      <c r="D61" s="19"/>
    </row>
    <row r="62" spans="1:14" x14ac:dyDescent="0.2">
      <c r="B62" s="109" t="s">
        <v>192</v>
      </c>
      <c r="D62" s="19"/>
    </row>
    <row r="63" spans="1:14" x14ac:dyDescent="0.2">
      <c r="D63" s="19"/>
    </row>
    <row r="64" spans="1:14" x14ac:dyDescent="0.2">
      <c r="D64" s="2"/>
      <c r="E64" s="2"/>
      <c r="F64" s="84"/>
      <c r="G64" s="85"/>
      <c r="H64" s="86"/>
      <c r="I64" s="2"/>
      <c r="J64" s="2"/>
      <c r="K64" s="2"/>
      <c r="L64" s="2"/>
      <c r="M64" s="2"/>
      <c r="N64" s="41"/>
    </row>
    <row r="65" spans="1:14" x14ac:dyDescent="0.2">
      <c r="A65" s="64" t="s">
        <v>143</v>
      </c>
      <c r="D65" s="2"/>
      <c r="E65" s="2"/>
      <c r="F65" s="84"/>
      <c r="G65" s="85"/>
      <c r="H65" s="86"/>
      <c r="I65" s="2"/>
      <c r="J65" s="2"/>
      <c r="K65" s="2"/>
      <c r="L65" s="2"/>
      <c r="M65" s="2"/>
      <c r="N65" s="41"/>
    </row>
    <row r="66" spans="1:14" x14ac:dyDescent="0.2">
      <c r="A66" s="87"/>
      <c r="B66" s="42" t="s">
        <v>144</v>
      </c>
      <c r="C66" s="2"/>
      <c r="D66" s="2"/>
      <c r="E66" s="2"/>
      <c r="F66" s="84"/>
      <c r="G66" s="85"/>
      <c r="H66" s="86"/>
      <c r="I66" s="2"/>
      <c r="J66" s="2"/>
      <c r="K66" s="2"/>
      <c r="L66" s="2"/>
      <c r="M66" s="2"/>
      <c r="N66" s="41"/>
    </row>
    <row r="67" spans="1:14" x14ac:dyDescent="0.2">
      <c r="A67" s="88"/>
      <c r="B67" t="s">
        <v>145</v>
      </c>
      <c r="C67" s="2"/>
      <c r="D67" s="2"/>
      <c r="E67" s="2"/>
      <c r="F67" s="84"/>
      <c r="G67" s="85"/>
      <c r="H67" s="86"/>
      <c r="I67" s="2"/>
      <c r="J67" s="2"/>
      <c r="K67" s="2"/>
      <c r="L67" s="2"/>
      <c r="M67" s="2"/>
      <c r="N67" s="41"/>
    </row>
    <row r="68" spans="1:14" x14ac:dyDescent="0.2">
      <c r="A68" s="89"/>
      <c r="B68" t="s">
        <v>146</v>
      </c>
      <c r="C68" s="2"/>
      <c r="D68" s="2"/>
      <c r="E68" s="2"/>
      <c r="F68" s="84"/>
      <c r="G68" s="85"/>
      <c r="H68" s="86"/>
      <c r="I68" s="2"/>
      <c r="J68" s="2"/>
      <c r="K68" s="2"/>
      <c r="L68" s="2"/>
      <c r="M68" s="2"/>
      <c r="N68" s="41"/>
    </row>
    <row r="69" spans="1:14" x14ac:dyDescent="0.2">
      <c r="A69" s="90"/>
      <c r="B69" t="s">
        <v>147</v>
      </c>
      <c r="C69" s="2"/>
      <c r="D69" s="2"/>
      <c r="E69" s="2"/>
      <c r="F69" s="84"/>
      <c r="G69" s="85"/>
      <c r="H69" s="86"/>
      <c r="I69" s="2"/>
      <c r="J69" s="2"/>
      <c r="K69" s="2"/>
      <c r="L69" s="2"/>
      <c r="M69" s="2"/>
      <c r="N69" s="41"/>
    </row>
    <row r="70" spans="1:14" x14ac:dyDescent="0.2">
      <c r="A70" s="188"/>
      <c r="B70" t="s">
        <v>148</v>
      </c>
      <c r="C70" s="2"/>
      <c r="D70" s="2"/>
      <c r="E70" s="2"/>
      <c r="F70" s="84"/>
      <c r="G70" s="85"/>
      <c r="H70" s="86"/>
      <c r="I70" s="2"/>
      <c r="J70" s="2"/>
      <c r="K70" s="2"/>
      <c r="L70" s="2"/>
      <c r="M70" s="2"/>
      <c r="N70" s="41"/>
    </row>
    <row r="71" spans="1:14" x14ac:dyDescent="0.2">
      <c r="A71" s="14"/>
      <c r="B71" s="42"/>
      <c r="C71" s="2"/>
      <c r="D71" s="2"/>
      <c r="E71" s="2"/>
      <c r="F71" s="84"/>
      <c r="G71" s="85"/>
      <c r="H71" s="86"/>
      <c r="I71" s="2"/>
      <c r="J71" s="2"/>
      <c r="K71" s="2"/>
      <c r="L71" s="2"/>
      <c r="M71" s="2"/>
      <c r="N71" s="41"/>
    </row>
    <row r="72" spans="1:14" x14ac:dyDescent="0.2">
      <c r="D72" s="2"/>
      <c r="E72" s="2"/>
      <c r="F72" s="84"/>
      <c r="G72" s="85"/>
      <c r="H72" s="86"/>
      <c r="I72" s="2"/>
      <c r="J72" s="2"/>
      <c r="K72" s="2"/>
      <c r="L72" s="2"/>
      <c r="M72" s="2"/>
      <c r="N72" s="41"/>
    </row>
    <row r="73" spans="1:14" x14ac:dyDescent="0.2">
      <c r="D73" s="2"/>
      <c r="E73" s="2"/>
      <c r="F73" s="84"/>
      <c r="G73" s="85"/>
      <c r="H73" s="86"/>
      <c r="I73" s="2"/>
      <c r="J73" s="2"/>
      <c r="K73" s="2"/>
      <c r="L73" s="2"/>
      <c r="M73" s="2"/>
      <c r="N73" s="41"/>
    </row>
    <row r="74" spans="1:14" x14ac:dyDescent="0.2">
      <c r="D74" s="2"/>
      <c r="E74" s="2"/>
      <c r="F74" s="84"/>
      <c r="G74" s="85"/>
      <c r="H74" s="86"/>
      <c r="I74" s="2"/>
      <c r="J74" s="2"/>
      <c r="K74" s="2"/>
      <c r="L74" s="2"/>
      <c r="M74" s="2"/>
      <c r="N74" s="41"/>
    </row>
    <row r="75" spans="1:14" x14ac:dyDescent="0.2">
      <c r="D75" s="2"/>
      <c r="E75" s="2"/>
      <c r="F75" s="84"/>
      <c r="G75" s="85"/>
      <c r="H75" s="86"/>
      <c r="I75" s="2"/>
      <c r="J75" s="2"/>
      <c r="K75" s="2"/>
      <c r="L75" s="2"/>
      <c r="M75" s="2"/>
      <c r="N75" s="41"/>
    </row>
    <row r="76" spans="1:14" x14ac:dyDescent="0.2">
      <c r="D76" s="2"/>
      <c r="E76" s="2"/>
      <c r="F76" s="84"/>
      <c r="G76" s="85"/>
      <c r="H76" s="86"/>
      <c r="I76" s="2"/>
      <c r="J76" s="2"/>
      <c r="K76" s="2"/>
      <c r="L76" s="2"/>
      <c r="M76" s="2"/>
      <c r="N76" s="41"/>
    </row>
    <row r="77" spans="1:14" x14ac:dyDescent="0.2">
      <c r="D77" s="2"/>
      <c r="E77" s="2"/>
      <c r="F77" s="84"/>
      <c r="G77" s="85"/>
      <c r="H77" s="86"/>
      <c r="I77" s="2"/>
      <c r="J77" s="2"/>
      <c r="K77" s="2"/>
      <c r="L77" s="2"/>
      <c r="M77" s="2"/>
      <c r="N77" s="41"/>
    </row>
    <row r="78" spans="1:14" x14ac:dyDescent="0.2">
      <c r="D78" s="2"/>
      <c r="E78" s="2"/>
      <c r="F78" s="84"/>
      <c r="G78" s="85"/>
      <c r="H78" s="86"/>
      <c r="I78" s="2"/>
      <c r="J78" s="2"/>
      <c r="K78" s="2"/>
      <c r="L78" s="2"/>
      <c r="M78" s="2"/>
      <c r="N78" s="41"/>
    </row>
    <row r="79" spans="1:14" x14ac:dyDescent="0.2">
      <c r="D79" s="2"/>
      <c r="E79" s="2"/>
      <c r="F79" s="84"/>
      <c r="G79" s="85"/>
      <c r="H79" s="86"/>
      <c r="I79" s="2"/>
      <c r="J79" s="2"/>
      <c r="K79" s="2"/>
      <c r="L79" s="2"/>
      <c r="M79" s="2"/>
      <c r="N79" s="41"/>
    </row>
    <row r="80" spans="1:14" x14ac:dyDescent="0.2">
      <c r="D80" s="2"/>
      <c r="E80" s="2"/>
      <c r="F80" s="84"/>
      <c r="G80" s="85"/>
      <c r="H80" s="86"/>
      <c r="I80" s="2"/>
      <c r="J80" s="2"/>
      <c r="K80" s="2"/>
      <c r="L80" s="2"/>
      <c r="M80" s="2"/>
      <c r="N80" s="41"/>
    </row>
    <row r="81" spans="4:14" x14ac:dyDescent="0.2">
      <c r="D81" s="2"/>
      <c r="E81" s="2"/>
      <c r="F81" s="84"/>
      <c r="G81" s="85"/>
      <c r="H81" s="86"/>
      <c r="I81" s="2"/>
      <c r="J81" s="2"/>
      <c r="K81" s="2"/>
      <c r="L81" s="2"/>
      <c r="M81" s="2"/>
      <c r="N81" s="41"/>
    </row>
    <row r="82" spans="4:14" x14ac:dyDescent="0.2">
      <c r="D82" s="2"/>
      <c r="E82" s="2"/>
      <c r="F82" s="84"/>
      <c r="G82" s="85"/>
      <c r="H82" s="86"/>
      <c r="I82" s="2"/>
      <c r="J82" s="2"/>
      <c r="K82" s="2"/>
      <c r="L82" s="2"/>
      <c r="M82" s="2"/>
      <c r="N82" s="41"/>
    </row>
    <row r="83" spans="4:14" x14ac:dyDescent="0.2">
      <c r="D83" s="2"/>
      <c r="E83" s="2"/>
      <c r="F83" s="84"/>
      <c r="G83" s="85"/>
      <c r="H83" s="86"/>
      <c r="I83" s="2"/>
      <c r="J83" s="2"/>
      <c r="K83" s="2"/>
      <c r="L83" s="2"/>
      <c r="M83" s="2"/>
      <c r="N83" s="41"/>
    </row>
    <row r="84" spans="4:14" x14ac:dyDescent="0.2">
      <c r="D84" s="2"/>
      <c r="E84" s="2"/>
      <c r="F84" s="84"/>
      <c r="G84" s="85"/>
      <c r="H84" s="86"/>
      <c r="I84" s="2"/>
      <c r="J84" s="2"/>
      <c r="K84" s="2"/>
      <c r="L84" s="2"/>
      <c r="M84" s="2"/>
      <c r="N84" s="41"/>
    </row>
    <row r="85" spans="4:14" x14ac:dyDescent="0.2">
      <c r="D85" s="2"/>
      <c r="E85" s="2"/>
      <c r="F85" s="84"/>
      <c r="G85" s="85"/>
      <c r="H85" s="86"/>
      <c r="I85" s="2"/>
      <c r="J85" s="2"/>
      <c r="K85" s="2"/>
      <c r="L85" s="2"/>
      <c r="M85" s="2"/>
      <c r="N85" s="41"/>
    </row>
    <row r="86" spans="4:14" x14ac:dyDescent="0.2">
      <c r="D86" s="2"/>
      <c r="E86" s="2"/>
      <c r="F86" s="84"/>
      <c r="G86" s="85"/>
      <c r="H86" s="86"/>
      <c r="I86" s="2"/>
      <c r="J86" s="2"/>
      <c r="K86" s="2"/>
      <c r="L86" s="2"/>
      <c r="M86" s="2"/>
      <c r="N86" s="41"/>
    </row>
    <row r="87" spans="4:14" x14ac:dyDescent="0.2">
      <c r="D87" s="2"/>
      <c r="E87" s="2"/>
      <c r="F87" s="84"/>
      <c r="G87" s="85"/>
      <c r="H87" s="86"/>
      <c r="I87" s="2"/>
      <c r="J87" s="2"/>
      <c r="K87" s="2"/>
      <c r="L87" s="2"/>
      <c r="M87" s="2"/>
      <c r="N87" s="41"/>
    </row>
    <row r="88" spans="4:14" x14ac:dyDescent="0.2">
      <c r="D88" s="2"/>
      <c r="E88" s="2"/>
      <c r="F88" s="84"/>
      <c r="G88" s="85"/>
      <c r="H88" s="86"/>
      <c r="I88" s="2"/>
      <c r="J88" s="2"/>
      <c r="K88" s="2"/>
      <c r="L88" s="2"/>
      <c r="M88" s="2"/>
      <c r="N88" s="41"/>
    </row>
    <row r="89" spans="4:14" x14ac:dyDescent="0.2">
      <c r="D89" s="2"/>
      <c r="E89" s="2"/>
      <c r="F89" s="84"/>
      <c r="G89" s="85"/>
      <c r="H89" s="86"/>
      <c r="I89" s="2"/>
      <c r="J89" s="2"/>
      <c r="K89" s="2"/>
      <c r="L89" s="2"/>
      <c r="M89" s="2"/>
      <c r="N89" s="41"/>
    </row>
    <row r="90" spans="4:14" x14ac:dyDescent="0.2">
      <c r="D90" s="2"/>
      <c r="E90" s="2"/>
      <c r="F90" s="84"/>
      <c r="G90" s="85"/>
      <c r="H90" s="86"/>
      <c r="I90" s="2"/>
      <c r="J90" s="2"/>
      <c r="K90" s="2"/>
      <c r="L90" s="2"/>
      <c r="M90" s="2"/>
      <c r="N90" s="41"/>
    </row>
    <row r="91" spans="4:14" x14ac:dyDescent="0.2">
      <c r="D91" s="2"/>
      <c r="E91" s="2"/>
      <c r="F91" s="84"/>
      <c r="G91" s="85"/>
      <c r="H91" s="86"/>
      <c r="I91" s="2"/>
      <c r="J91" s="2"/>
      <c r="K91" s="2"/>
      <c r="L91" s="2"/>
      <c r="M91" s="2"/>
      <c r="N91" s="41"/>
    </row>
    <row r="92" spans="4:14" x14ac:dyDescent="0.2">
      <c r="D92" s="2"/>
      <c r="E92" s="2"/>
      <c r="F92" s="84"/>
      <c r="G92" s="85"/>
      <c r="H92" s="86"/>
      <c r="I92" s="2"/>
      <c r="J92" s="2"/>
      <c r="K92" s="2"/>
      <c r="L92" s="2"/>
      <c r="M92" s="2"/>
      <c r="N92" s="41"/>
    </row>
    <row r="93" spans="4:14" x14ac:dyDescent="0.2">
      <c r="D93" s="2"/>
      <c r="E93" s="2"/>
      <c r="F93" s="84"/>
      <c r="G93" s="85"/>
      <c r="H93" s="86"/>
      <c r="I93" s="2"/>
      <c r="J93" s="2"/>
      <c r="K93" s="2"/>
      <c r="L93" s="2"/>
      <c r="M93" s="2"/>
      <c r="N93" s="41"/>
    </row>
    <row r="94" spans="4:14" x14ac:dyDescent="0.2">
      <c r="D94" s="2"/>
      <c r="E94" s="2"/>
      <c r="F94" s="84"/>
      <c r="G94" s="85"/>
      <c r="H94" s="86"/>
      <c r="I94" s="2"/>
      <c r="J94" s="2"/>
      <c r="K94" s="2"/>
      <c r="L94" s="2"/>
      <c r="M94" s="2"/>
      <c r="N94" s="41"/>
    </row>
    <row r="95" spans="4:14" x14ac:dyDescent="0.2">
      <c r="D95" s="2"/>
      <c r="E95" s="2"/>
      <c r="F95" s="84"/>
      <c r="G95" s="85"/>
      <c r="H95" s="86"/>
      <c r="I95" s="2"/>
      <c r="J95" s="2"/>
      <c r="K95" s="2"/>
      <c r="L95" s="2"/>
      <c r="M95" s="2"/>
      <c r="N95" s="41"/>
    </row>
    <row r="96" spans="4:14" x14ac:dyDescent="0.2">
      <c r="D96" s="2"/>
      <c r="E96" s="2"/>
      <c r="F96" s="84"/>
      <c r="G96" s="85"/>
      <c r="H96" s="86"/>
      <c r="I96" s="2"/>
      <c r="J96" s="2"/>
      <c r="K96" s="2"/>
      <c r="L96" s="2"/>
      <c r="M96" s="2"/>
      <c r="N96" s="41"/>
    </row>
    <row r="97" spans="4:14" x14ac:dyDescent="0.2">
      <c r="D97" s="2"/>
      <c r="E97" s="2"/>
      <c r="F97" s="84"/>
      <c r="G97" s="85"/>
      <c r="H97" s="86"/>
      <c r="I97" s="2"/>
      <c r="J97" s="2"/>
      <c r="K97" s="2"/>
      <c r="L97" s="2"/>
      <c r="M97" s="2"/>
      <c r="N97" s="41"/>
    </row>
    <row r="98" spans="4:14" x14ac:dyDescent="0.2">
      <c r="D98" s="2"/>
      <c r="E98" s="2"/>
      <c r="F98" s="84"/>
      <c r="G98" s="85"/>
      <c r="H98" s="86"/>
      <c r="I98" s="2"/>
      <c r="J98" s="2"/>
      <c r="K98" s="2"/>
      <c r="L98" s="2"/>
      <c r="M98" s="2"/>
      <c r="N98" s="41"/>
    </row>
    <row r="99" spans="4:14" x14ac:dyDescent="0.2">
      <c r="D99" s="2"/>
      <c r="E99" s="2"/>
      <c r="F99" s="84"/>
      <c r="G99" s="85"/>
      <c r="H99" s="86"/>
      <c r="I99" s="2"/>
      <c r="J99" s="2"/>
      <c r="K99" s="2"/>
      <c r="L99" s="2"/>
      <c r="M99" s="2"/>
      <c r="N99" s="41"/>
    </row>
    <row r="100" spans="4:14" x14ac:dyDescent="0.2">
      <c r="D100" s="2"/>
      <c r="E100" s="2"/>
      <c r="F100" s="84"/>
      <c r="G100" s="85"/>
      <c r="H100" s="86"/>
      <c r="I100" s="2"/>
      <c r="J100" s="2"/>
      <c r="K100" s="2"/>
      <c r="L100" s="2"/>
      <c r="M100" s="2"/>
      <c r="N100" s="41"/>
    </row>
    <row r="101" spans="4:14" x14ac:dyDescent="0.2">
      <c r="D101" s="2"/>
      <c r="E101" s="2"/>
      <c r="F101" s="84"/>
      <c r="G101" s="85"/>
      <c r="H101" s="86"/>
      <c r="I101" s="2"/>
      <c r="J101" s="2"/>
      <c r="K101" s="2"/>
      <c r="L101" s="2"/>
      <c r="M101" s="2"/>
      <c r="N101" s="41"/>
    </row>
    <row r="102" spans="4:14" x14ac:dyDescent="0.2">
      <c r="D102" s="2"/>
      <c r="E102" s="2"/>
      <c r="F102" s="84"/>
      <c r="G102" s="85"/>
      <c r="H102" s="86"/>
      <c r="I102" s="2"/>
      <c r="J102" s="2"/>
      <c r="K102" s="2"/>
      <c r="L102" s="2"/>
      <c r="M102" s="2"/>
      <c r="N102" s="41"/>
    </row>
    <row r="103" spans="4:14" x14ac:dyDescent="0.2">
      <c r="D103" s="2"/>
      <c r="E103" s="2"/>
      <c r="F103" s="84"/>
      <c r="G103" s="85"/>
      <c r="H103" s="86"/>
      <c r="I103" s="2"/>
      <c r="J103" s="2"/>
      <c r="K103" s="2"/>
      <c r="L103" s="2"/>
      <c r="M103" s="2"/>
      <c r="N103" s="41"/>
    </row>
    <row r="104" spans="4:14" x14ac:dyDescent="0.2">
      <c r="D104" s="2"/>
      <c r="E104" s="2"/>
      <c r="F104" s="84"/>
      <c r="G104" s="85"/>
      <c r="H104" s="86"/>
      <c r="I104" s="2"/>
      <c r="J104" s="2"/>
      <c r="K104" s="2"/>
      <c r="L104" s="2"/>
      <c r="M104" s="2"/>
      <c r="N104" s="41"/>
    </row>
    <row r="105" spans="4:14" x14ac:dyDescent="0.2">
      <c r="D105" s="2"/>
      <c r="E105" s="2"/>
      <c r="F105" s="84"/>
      <c r="G105" s="85"/>
      <c r="H105" s="86"/>
      <c r="I105" s="2"/>
      <c r="J105" s="2"/>
      <c r="K105" s="2"/>
      <c r="L105" s="2"/>
      <c r="M105" s="2"/>
      <c r="N105" s="41"/>
    </row>
    <row r="106" spans="4:14" x14ac:dyDescent="0.2">
      <c r="D106" s="2"/>
      <c r="E106" s="2"/>
      <c r="F106" s="84"/>
      <c r="G106" s="85"/>
      <c r="H106" s="86"/>
      <c r="I106" s="2"/>
      <c r="J106" s="2"/>
      <c r="K106" s="2"/>
      <c r="L106" s="2"/>
      <c r="M106" s="2"/>
      <c r="N106" s="41"/>
    </row>
    <row r="107" spans="4:14" x14ac:dyDescent="0.2">
      <c r="D107" s="2"/>
      <c r="E107" s="2"/>
      <c r="F107" s="84"/>
      <c r="G107" s="85"/>
      <c r="H107" s="86"/>
      <c r="I107" s="2"/>
      <c r="J107" s="2"/>
      <c r="K107" s="2"/>
      <c r="L107" s="2"/>
      <c r="M107" s="2"/>
      <c r="N107" s="41"/>
    </row>
    <row r="108" spans="4:14" x14ac:dyDescent="0.2">
      <c r="D108" s="2"/>
      <c r="E108" s="2"/>
      <c r="F108" s="84"/>
      <c r="G108" s="85"/>
      <c r="H108" s="86"/>
      <c r="I108" s="2"/>
      <c r="J108" s="2"/>
      <c r="K108" s="2"/>
      <c r="L108" s="2"/>
      <c r="M108" s="2"/>
      <c r="N108" s="41"/>
    </row>
    <row r="109" spans="4:14" x14ac:dyDescent="0.2">
      <c r="D109" s="2"/>
      <c r="E109" s="2"/>
      <c r="F109" s="84"/>
      <c r="G109" s="85"/>
      <c r="H109" s="86"/>
      <c r="I109" s="2"/>
      <c r="J109" s="2"/>
      <c r="K109" s="2"/>
      <c r="L109" s="2"/>
      <c r="M109" s="2"/>
      <c r="N109" s="41"/>
    </row>
    <row r="110" spans="4:14" x14ac:dyDescent="0.2">
      <c r="D110" s="2"/>
      <c r="E110" s="2"/>
      <c r="F110" s="84"/>
      <c r="G110" s="85"/>
      <c r="H110" s="86"/>
      <c r="I110" s="2"/>
      <c r="J110" s="2"/>
      <c r="K110" s="2"/>
      <c r="L110" s="2"/>
      <c r="M110" s="2"/>
      <c r="N110" s="41"/>
    </row>
    <row r="111" spans="4:14" x14ac:dyDescent="0.2">
      <c r="D111" s="2"/>
      <c r="E111" s="2"/>
      <c r="F111" s="84"/>
      <c r="G111" s="85"/>
      <c r="H111" s="86"/>
      <c r="I111" s="2"/>
      <c r="J111" s="2"/>
      <c r="K111" s="2"/>
      <c r="L111" s="2"/>
      <c r="M111" s="2"/>
      <c r="N111" s="41"/>
    </row>
    <row r="112" spans="4:14" x14ac:dyDescent="0.2">
      <c r="D112" s="2"/>
      <c r="E112" s="2"/>
      <c r="F112" s="84"/>
      <c r="G112" s="85"/>
      <c r="H112" s="86"/>
      <c r="I112" s="2"/>
      <c r="J112" s="2"/>
      <c r="K112" s="2"/>
      <c r="L112" s="2"/>
      <c r="M112" s="2"/>
      <c r="N112" s="41"/>
    </row>
    <row r="113" spans="4:14" x14ac:dyDescent="0.2">
      <c r="D113" s="2"/>
      <c r="E113" s="2"/>
      <c r="F113" s="84"/>
      <c r="G113" s="85"/>
      <c r="H113" s="86"/>
      <c r="I113" s="2"/>
      <c r="J113" s="2"/>
      <c r="K113" s="2"/>
      <c r="L113" s="2"/>
      <c r="M113" s="2"/>
      <c r="N113" s="41"/>
    </row>
    <row r="114" spans="4:14" x14ac:dyDescent="0.2">
      <c r="D114" s="2"/>
      <c r="E114" s="2"/>
      <c r="F114" s="84"/>
      <c r="G114" s="85"/>
      <c r="H114" s="86"/>
      <c r="I114" s="2"/>
      <c r="J114" s="2"/>
      <c r="K114" s="2"/>
      <c r="L114" s="2"/>
      <c r="M114" s="2"/>
      <c r="N114" s="41"/>
    </row>
    <row r="115" spans="4:14" x14ac:dyDescent="0.2">
      <c r="D115" s="2"/>
      <c r="E115" s="2"/>
      <c r="F115" s="84"/>
      <c r="G115" s="85"/>
      <c r="H115" s="86"/>
      <c r="I115" s="2"/>
      <c r="J115" s="2"/>
      <c r="K115" s="2"/>
      <c r="L115" s="2"/>
      <c r="M115" s="2"/>
      <c r="N115" s="41"/>
    </row>
    <row r="116" spans="4:14" x14ac:dyDescent="0.2">
      <c r="D116" s="2"/>
      <c r="E116" s="2"/>
      <c r="F116" s="84"/>
      <c r="G116" s="85"/>
      <c r="H116" s="86"/>
      <c r="I116" s="2"/>
      <c r="J116" s="2"/>
      <c r="K116" s="2"/>
      <c r="L116" s="2"/>
      <c r="M116" s="2"/>
      <c r="N116" s="41"/>
    </row>
  </sheetData>
  <sheetProtection sheet="1" objects="1" scenarios="1" formatCells="0" insertHyperlinks="0" selectLockedCells="1"/>
  <mergeCells count="4">
    <mergeCell ref="A1:N1"/>
    <mergeCell ref="D7:F7"/>
    <mergeCell ref="H7:J7"/>
    <mergeCell ref="L7:N7"/>
  </mergeCells>
  <dataValidations count="3">
    <dataValidation operator="greaterThanOrEqual" allowBlank="1" showInputMessage="1" showErrorMessage="1" sqref="D14:D15" xr:uid="{00000000-0002-0000-0100-000000000000}"/>
    <dataValidation type="whole" operator="greaterThanOrEqual" allowBlank="1" showInputMessage="1" showErrorMessage="1" sqref="C50:C51 C20 C26:C27 C12" xr:uid="{00000000-0002-0000-0100-000001000000}">
      <formula1>0</formula1>
    </dataValidation>
    <dataValidation operator="greaterThanOrEqual" allowBlank="1" showInputMessage="1" showErrorMessage="1" errorTitle="Exceeding Budget" error="Total for group exceeds budget amount." sqref="D51 D21 D13 D27" xr:uid="{00000000-0002-0000-0100-000002000000}"/>
  </dataValidations>
  <hyperlinks>
    <hyperlink ref="B14" location="'Grad Assts'!A1" display="Graduate Assistants" xr:uid="{00000000-0004-0000-0100-000000000000}"/>
    <hyperlink ref="B15" location="StudentAssts!A1" display="Student Assistants" xr:uid="{00000000-0004-0000-0100-000001000000}"/>
    <hyperlink ref="B16" location="'Temp, FICA Medicare'!Print_Area" display="Temporary" xr:uid="{00000000-0004-0000-0100-000002000000}"/>
    <hyperlink ref="B28" location="MotorVehicle!A1" display="Motor Vehicle Expense" xr:uid="{00000000-0004-0000-0100-000003000000}"/>
    <hyperlink ref="B29" location="'Supplies-Materials'!A1" display="Supplies and Materials" xr:uid="{00000000-0004-0000-0100-000004000000}"/>
    <hyperlink ref="B31" location="'Repairs-Maint'!A1" display="Repairs &amp; Maintenance" xr:uid="{00000000-0004-0000-0100-000005000000}"/>
    <hyperlink ref="B32" location="'Rents Other than RE'!A1" display="Rents Other Than Real Estate" xr:uid="{00000000-0004-0000-0100-000006000000}"/>
    <hyperlink ref="B35" location="'Other-Memberships'!A1" display="Other Opg - Memberships" xr:uid="{00000000-0004-0000-0100-000007000000}"/>
    <hyperlink ref="B33" location="'Other-Registration'!A1" display="Other Opg - Registration" xr:uid="{00000000-0004-0000-0100-000008000000}"/>
    <hyperlink ref="B38" location="Software!A1" display="Software" xr:uid="{00000000-0004-0000-0100-000009000000}"/>
    <hyperlink ref="B40" location="'Equipment-SmallValue'!A1" display="Equipment - Small Value" xr:uid="{00000000-0004-0000-0100-00000A000000}"/>
    <hyperlink ref="B41" location="Consultants!A1" display="Per Diem &amp; Consultants" xr:uid="{00000000-0004-0000-0100-00000B000000}"/>
    <hyperlink ref="B42" location="'Reimb Exp'!A1" display="Reimbursable Expense" xr:uid="{00000000-0004-0000-0100-00000C000000}"/>
    <hyperlink ref="B46" location="'Tel-Local'!A1" display="Telecomm - Local" xr:uid="{00000000-0004-0000-0100-00000D000000}"/>
    <hyperlink ref="B47" location="'Tel-LongDist'!A1" display="Telecomm - Long Distance" xr:uid="{00000000-0004-0000-0100-00000E000000}"/>
    <hyperlink ref="B52" location="'Capital Lease'!A1" display="Leases, capitalized" xr:uid="{00000000-0004-0000-0100-00000F000000}"/>
    <hyperlink ref="B53" location="Equipment_Inv!A1" display="Equipment - Inventory" xr:uid="{00000000-0004-0000-0100-000010000000}"/>
    <hyperlink ref="B30" location="'Supplies-Postage'!A1" display="Postage" xr:uid="{00000000-0004-0000-0100-000011000000}"/>
    <hyperlink ref="B66" location="'Budget Amendments'!A1" display="Budget Amendments " xr:uid="{00000000-0004-0000-0100-000012000000}"/>
    <hyperlink ref="B43" location="'Your Choice 1'!A1" display="Your Choice 1" xr:uid="{00000000-0004-0000-0100-000013000000}"/>
    <hyperlink ref="B44" location="'Your Choice 2'!A1" display="Your Choice 2" xr:uid="{00000000-0004-0000-0100-000014000000}"/>
    <hyperlink ref="B45" location="'Your Choice 3'!A1" display="Your Choice 3" xr:uid="{00000000-0004-0000-0100-000015000000}"/>
    <hyperlink ref="B22" location="'Travel-Employees'!A1" display="Travel of Employees" xr:uid="{00000000-0004-0000-0100-000016000000}"/>
    <hyperlink ref="B23" location="'Travel-NonEmployees'!A1" display="Travel of Non-Employees" xr:uid="{00000000-0004-0000-0100-000017000000}"/>
    <hyperlink ref="B34" location="'Other-Subscriptions'!A1" display="Other Opg - Subscriptions" xr:uid="{00000000-0004-0000-0100-000018000000}"/>
    <hyperlink ref="B36" location="'Other-Adv-Non ee recruit'!Print_Area" display="Other Opg - Advertising (Not ee recruitment)" xr:uid="{00000000-0004-0000-0100-000019000000}"/>
    <hyperlink ref="B37" location="'Other-Adv-Ee recruit'!Print_Area" display="Other Opg - Advertising-Ee recruitment" xr:uid="{00000000-0004-0000-0100-00001A000000}"/>
    <hyperlink ref="B39" location="'Printing-Publications'!Print_Area" display="Printing and Publications" xr:uid="{00000000-0004-0000-0100-00001B000000}"/>
    <hyperlink ref="B17" location="'Temp, FICA Medicare'!Print_Area" display="FICA/FICA Medicare" xr:uid="{00000000-0004-0000-0100-00001C000000}"/>
  </hyperlinks>
  <pageMargins left="0.25" right="0.25" top="0.5" bottom="0.5" header="0" footer="0.25"/>
  <pageSetup scale="59" orientation="landscape" r:id="rId1"/>
  <headerFooter alignWithMargins="0">
    <oddFooter xml:space="preserve">&amp;L&amp;8&amp;Z&amp;F&amp;R&amp;8&amp;D &amp;T    &amp;10   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I38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91" customFormat="1" ht="15.75" x14ac:dyDescent="0.25">
      <c r="A1" s="170" t="s">
        <v>126</v>
      </c>
      <c r="B1" s="170"/>
      <c r="C1" s="170"/>
      <c r="D1" s="171"/>
      <c r="E1" s="171"/>
      <c r="F1" s="171">
        <v>742100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3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2" sqref="J42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91" customFormat="1" ht="15.75" x14ac:dyDescent="0.25">
      <c r="A1" s="170" t="s">
        <v>181</v>
      </c>
      <c r="B1" s="170"/>
      <c r="C1" s="170"/>
      <c r="D1" s="171"/>
      <c r="E1" s="171"/>
      <c r="F1" s="171">
        <v>743200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31"/>
      <c r="B4" s="31"/>
      <c r="C4" s="173"/>
      <c r="D4" s="174"/>
      <c r="E4" s="174"/>
      <c r="F4" s="135"/>
      <c r="G4" s="42" t="s">
        <v>167</v>
      </c>
    </row>
    <row r="5" spans="1:7" s="2" customFormat="1" x14ac:dyDescent="0.2">
      <c r="A5" s="31"/>
      <c r="B5" s="31"/>
      <c r="C5" s="173"/>
      <c r="D5" s="174"/>
      <c r="E5" s="174"/>
      <c r="F5" s="135"/>
    </row>
    <row r="6" spans="1:7" s="2" customFormat="1" x14ac:dyDescent="0.2">
      <c r="A6" s="31"/>
      <c r="B6" s="31"/>
      <c r="C6" s="173"/>
      <c r="D6" s="174"/>
      <c r="E6" s="174"/>
      <c r="F6" s="135"/>
    </row>
    <row r="7" spans="1:7" s="2" customFormat="1" x14ac:dyDescent="0.2">
      <c r="A7" s="31"/>
      <c r="B7" s="31"/>
      <c r="C7" s="173"/>
      <c r="D7" s="174"/>
      <c r="E7" s="174"/>
      <c r="F7" s="135"/>
    </row>
    <row r="8" spans="1:7" s="2" customFormat="1" x14ac:dyDescent="0.2">
      <c r="A8" s="31"/>
      <c r="B8" s="31"/>
      <c r="C8" s="173"/>
      <c r="D8" s="174"/>
      <c r="E8" s="174"/>
      <c r="F8" s="135"/>
    </row>
    <row r="9" spans="1:7" s="2" customFormat="1" x14ac:dyDescent="0.2">
      <c r="A9" s="31"/>
      <c r="B9" s="31"/>
      <c r="C9" s="173"/>
      <c r="D9" s="174"/>
      <c r="E9" s="174"/>
      <c r="F9" s="135"/>
    </row>
    <row r="10" spans="1:7" s="2" customFormat="1" x14ac:dyDescent="0.2">
      <c r="A10" s="31"/>
      <c r="B10" s="31"/>
      <c r="C10" s="173"/>
      <c r="D10" s="174"/>
      <c r="E10" s="174"/>
      <c r="F10" s="135"/>
    </row>
    <row r="11" spans="1:7" s="2" customFormat="1" x14ac:dyDescent="0.2">
      <c r="A11" s="31"/>
      <c r="B11" s="31"/>
      <c r="C11" s="173"/>
      <c r="D11" s="174"/>
      <c r="E11" s="174"/>
      <c r="F11" s="135"/>
    </row>
    <row r="12" spans="1:7" s="2" customFormat="1" x14ac:dyDescent="0.2">
      <c r="A12" s="31"/>
      <c r="B12" s="31"/>
      <c r="C12" s="173"/>
      <c r="D12" s="174"/>
      <c r="E12" s="174"/>
      <c r="F12" s="135"/>
    </row>
    <row r="13" spans="1:7" s="2" customFormat="1" x14ac:dyDescent="0.2">
      <c r="A13" s="31"/>
      <c r="B13" s="31"/>
      <c r="C13" s="173"/>
      <c r="D13" s="174"/>
      <c r="E13" s="174"/>
      <c r="F13" s="135"/>
    </row>
    <row r="14" spans="1:7" s="2" customFormat="1" x14ac:dyDescent="0.2">
      <c r="A14" s="31"/>
      <c r="B14" s="31"/>
      <c r="C14" s="173"/>
      <c r="D14" s="174"/>
      <c r="E14" s="174"/>
      <c r="F14" s="135"/>
    </row>
    <row r="15" spans="1:7" s="2" customFormat="1" x14ac:dyDescent="0.2">
      <c r="A15" s="31"/>
      <c r="B15" s="31"/>
      <c r="C15" s="173"/>
      <c r="D15" s="174"/>
      <c r="E15" s="174"/>
      <c r="F15" s="135"/>
    </row>
    <row r="16" spans="1:7" s="2" customFormat="1" x14ac:dyDescent="0.2">
      <c r="A16" s="31"/>
      <c r="B16" s="31"/>
      <c r="C16" s="173"/>
      <c r="D16" s="174"/>
      <c r="E16" s="174"/>
      <c r="F16" s="135"/>
    </row>
    <row r="17" spans="1:6" s="2" customFormat="1" x14ac:dyDescent="0.2">
      <c r="A17" s="31"/>
      <c r="B17" s="31"/>
      <c r="C17" s="173"/>
      <c r="D17" s="174"/>
      <c r="E17" s="174"/>
      <c r="F17" s="135"/>
    </row>
    <row r="18" spans="1:6" s="2" customFormat="1" x14ac:dyDescent="0.2">
      <c r="A18" s="31"/>
      <c r="B18" s="31"/>
      <c r="C18" s="173"/>
      <c r="D18" s="174"/>
      <c r="E18" s="174"/>
      <c r="F18" s="135"/>
    </row>
    <row r="19" spans="1:6" s="2" customFormat="1" x14ac:dyDescent="0.2">
      <c r="A19" s="31"/>
      <c r="B19" s="31"/>
      <c r="C19" s="173"/>
      <c r="D19" s="174"/>
      <c r="E19" s="174"/>
      <c r="F19" s="135"/>
    </row>
    <row r="20" spans="1:6" s="2" customFormat="1" x14ac:dyDescent="0.2">
      <c r="A20" s="31"/>
      <c r="B20" s="31"/>
      <c r="C20" s="173"/>
      <c r="D20" s="174"/>
      <c r="E20" s="174"/>
      <c r="F20" s="135"/>
    </row>
    <row r="21" spans="1:6" s="2" customFormat="1" x14ac:dyDescent="0.2">
      <c r="A21" s="31"/>
      <c r="B21" s="31"/>
      <c r="C21" s="173"/>
      <c r="D21" s="174"/>
      <c r="E21" s="174"/>
      <c r="F21" s="135"/>
    </row>
    <row r="22" spans="1:6" s="2" customFormat="1" x14ac:dyDescent="0.2">
      <c r="A22" s="31"/>
      <c r="B22" s="31"/>
      <c r="C22" s="173"/>
      <c r="D22" s="174"/>
      <c r="E22" s="174"/>
      <c r="F22" s="135"/>
    </row>
    <row r="23" spans="1:6" s="2" customFormat="1" x14ac:dyDescent="0.2">
      <c r="A23" s="31"/>
      <c r="B23" s="31"/>
      <c r="C23" s="173"/>
      <c r="D23" s="174"/>
      <c r="E23" s="174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4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3" sqref="J42:J43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91" customFormat="1" ht="15.75" x14ac:dyDescent="0.25">
      <c r="A1" s="170" t="s">
        <v>182</v>
      </c>
      <c r="B1" s="170"/>
      <c r="C1" s="170"/>
      <c r="D1" s="171"/>
      <c r="E1" s="171"/>
      <c r="F1" s="171">
        <v>751103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75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5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37" sqref="E37"/>
    </sheetView>
  </sheetViews>
  <sheetFormatPr defaultRowHeight="12.75" x14ac:dyDescent="0.2"/>
  <cols>
    <col min="2" max="2" width="37" customWidth="1"/>
    <col min="3" max="6" width="17.5703125" customWidth="1"/>
  </cols>
  <sheetData>
    <row r="1" spans="1:7" s="91" customFormat="1" ht="15.75" x14ac:dyDescent="0.25">
      <c r="A1" s="170" t="s">
        <v>129</v>
      </c>
      <c r="B1" s="170"/>
      <c r="C1" s="170"/>
      <c r="D1" s="171"/>
      <c r="E1" s="171"/>
      <c r="F1" s="171">
        <v>752100</v>
      </c>
    </row>
    <row r="2" spans="1:7" x14ac:dyDescent="0.2">
      <c r="A2" s="161" t="s">
        <v>183</v>
      </c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66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52"/>
      <c r="D47" s="153"/>
      <c r="E47" s="153"/>
      <c r="F47" s="153"/>
    </row>
    <row r="48" spans="1:6" s="2" customFormat="1" x14ac:dyDescent="0.2">
      <c r="A48" t="s">
        <v>168</v>
      </c>
      <c r="B48"/>
      <c r="C48" s="168">
        <f>SUM(C4:C47)</f>
        <v>0</v>
      </c>
      <c r="D48" s="168">
        <f>SUM(D4:D47)</f>
        <v>0</v>
      </c>
      <c r="E48" s="168">
        <f>SUM(E4:E47)</f>
        <v>0</v>
      </c>
      <c r="F48" s="169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600-000000000000}"/>
  </hyperlinks>
  <pageMargins left="0.25" right="0.25" top="0.75" bottom="0.75" header="0.3" footer="0.3"/>
  <pageSetup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52" sqref="D52"/>
    </sheetView>
  </sheetViews>
  <sheetFormatPr defaultRowHeight="12.75" x14ac:dyDescent="0.2"/>
  <cols>
    <col min="2" max="2" width="37" customWidth="1"/>
    <col min="3" max="5" width="17.5703125" customWidth="1"/>
    <col min="6" max="6" width="14.85546875" customWidth="1"/>
  </cols>
  <sheetData>
    <row r="1" spans="1:7" s="91" customFormat="1" ht="15.75" x14ac:dyDescent="0.25">
      <c r="A1" s="176" t="s">
        <v>166</v>
      </c>
      <c r="B1" s="176"/>
      <c r="C1" s="176"/>
      <c r="D1" s="177"/>
      <c r="E1" s="177"/>
      <c r="F1" s="177" t="s">
        <v>97</v>
      </c>
    </row>
    <row r="2" spans="1:7" x14ac:dyDescent="0.2">
      <c r="A2" s="161"/>
      <c r="B2" s="161"/>
      <c r="C2" s="204" t="s">
        <v>188</v>
      </c>
      <c r="D2" s="178"/>
      <c r="E2" s="178" t="s">
        <v>164</v>
      </c>
      <c r="F2" s="179"/>
    </row>
    <row r="3" spans="1:7" x14ac:dyDescent="0.2">
      <c r="A3" s="164" t="s">
        <v>165</v>
      </c>
      <c r="B3" s="164" t="s">
        <v>166</v>
      </c>
      <c r="C3" s="205" t="s">
        <v>193</v>
      </c>
      <c r="D3" s="180" t="s">
        <v>91</v>
      </c>
      <c r="E3" s="180" t="s">
        <v>93</v>
      </c>
      <c r="F3" s="181"/>
    </row>
    <row r="4" spans="1:7" s="2" customFormat="1" x14ac:dyDescent="0.2">
      <c r="A4" s="141"/>
      <c r="C4" s="129"/>
      <c r="D4" s="130"/>
      <c r="E4" s="130"/>
      <c r="F4" s="130"/>
      <c r="G4" s="42" t="s">
        <v>167</v>
      </c>
    </row>
    <row r="5" spans="1:7" s="2" customFormat="1" x14ac:dyDescent="0.2">
      <c r="A5" s="141"/>
      <c r="C5" s="129"/>
      <c r="D5" s="130"/>
      <c r="E5" s="130"/>
      <c r="F5" s="130"/>
    </row>
    <row r="6" spans="1:7" s="2" customFormat="1" x14ac:dyDescent="0.2">
      <c r="A6" s="141"/>
      <c r="C6" s="129"/>
      <c r="D6" s="130"/>
      <c r="E6" s="130"/>
      <c r="F6" s="130"/>
    </row>
    <row r="7" spans="1:7" s="2" customFormat="1" x14ac:dyDescent="0.2">
      <c r="A7" s="141"/>
      <c r="C7" s="129"/>
      <c r="D7" s="130"/>
      <c r="E7" s="130"/>
      <c r="F7" s="130"/>
    </row>
    <row r="8" spans="1:7" s="2" customFormat="1" x14ac:dyDescent="0.2">
      <c r="A8" s="141"/>
      <c r="C8" s="129"/>
      <c r="D8" s="130"/>
      <c r="E8" s="130"/>
      <c r="F8" s="130"/>
    </row>
    <row r="9" spans="1:7" s="2" customFormat="1" x14ac:dyDescent="0.2">
      <c r="A9" s="141"/>
      <c r="C9" s="129"/>
      <c r="D9" s="130"/>
      <c r="E9" s="130"/>
      <c r="F9" s="130"/>
    </row>
    <row r="10" spans="1:7" s="2" customFormat="1" x14ac:dyDescent="0.2">
      <c r="A10" s="141"/>
      <c r="C10" s="129"/>
      <c r="D10" s="130"/>
      <c r="E10" s="130"/>
      <c r="F10" s="130"/>
    </row>
    <row r="11" spans="1:7" s="2" customFormat="1" x14ac:dyDescent="0.2">
      <c r="A11" s="141"/>
      <c r="C11" s="129"/>
      <c r="D11" s="130"/>
      <c r="E11" s="130"/>
      <c r="F11" s="130"/>
    </row>
    <row r="12" spans="1:7" s="2" customFormat="1" x14ac:dyDescent="0.2">
      <c r="A12" s="141"/>
      <c r="C12" s="129"/>
      <c r="D12" s="130"/>
      <c r="E12" s="130"/>
      <c r="F12" s="130"/>
    </row>
    <row r="13" spans="1:7" s="2" customFormat="1" x14ac:dyDescent="0.2">
      <c r="A13" s="141"/>
      <c r="C13" s="129"/>
      <c r="D13" s="130"/>
      <c r="E13" s="130"/>
      <c r="F13" s="130"/>
    </row>
    <row r="14" spans="1:7" s="2" customFormat="1" x14ac:dyDescent="0.2">
      <c r="A14" s="141"/>
      <c r="C14" s="129"/>
      <c r="D14" s="130"/>
      <c r="E14" s="130"/>
      <c r="F14" s="130"/>
    </row>
    <row r="15" spans="1:7" s="2" customFormat="1" x14ac:dyDescent="0.2">
      <c r="A15" s="141"/>
      <c r="C15" s="129"/>
      <c r="D15" s="130"/>
      <c r="E15" s="130"/>
      <c r="F15" s="130"/>
    </row>
    <row r="16" spans="1:7" s="2" customFormat="1" x14ac:dyDescent="0.2">
      <c r="A16" s="141"/>
      <c r="C16" s="129"/>
      <c r="D16" s="130"/>
      <c r="E16" s="130"/>
      <c r="F16" s="130"/>
    </row>
    <row r="17" spans="1:6" s="2" customFormat="1" x14ac:dyDescent="0.2">
      <c r="A17" s="141"/>
      <c r="C17" s="129"/>
      <c r="D17" s="130"/>
      <c r="E17" s="130"/>
      <c r="F17" s="130"/>
    </row>
    <row r="18" spans="1:6" s="2" customFormat="1" x14ac:dyDescent="0.2">
      <c r="A18" s="141"/>
      <c r="C18" s="129"/>
      <c r="D18" s="130"/>
      <c r="E18" s="130"/>
      <c r="F18" s="130"/>
    </row>
    <row r="19" spans="1:6" s="2" customFormat="1" x14ac:dyDescent="0.2">
      <c r="A19" s="141"/>
      <c r="C19" s="129"/>
      <c r="D19" s="130"/>
      <c r="E19" s="130"/>
      <c r="F19" s="130"/>
    </row>
    <row r="20" spans="1:6" s="2" customFormat="1" x14ac:dyDescent="0.2">
      <c r="A20" s="141"/>
      <c r="C20" s="129"/>
      <c r="D20" s="130"/>
      <c r="E20" s="130"/>
      <c r="F20" s="130"/>
    </row>
    <row r="21" spans="1:6" s="2" customFormat="1" x14ac:dyDescent="0.2">
      <c r="A21" s="141"/>
      <c r="C21" s="129"/>
      <c r="D21" s="130"/>
      <c r="E21" s="130"/>
      <c r="F21" s="130"/>
    </row>
    <row r="22" spans="1:6" s="2" customFormat="1" x14ac:dyDescent="0.2">
      <c r="A22" s="141"/>
      <c r="C22" s="129"/>
      <c r="D22" s="130"/>
      <c r="E22" s="130"/>
      <c r="F22" s="130"/>
    </row>
    <row r="23" spans="1:6" s="2" customFormat="1" x14ac:dyDescent="0.2">
      <c r="A23" s="141"/>
      <c r="C23" s="129"/>
      <c r="D23" s="130"/>
      <c r="E23" s="130"/>
      <c r="F23" s="130"/>
    </row>
    <row r="24" spans="1:6" s="2" customFormat="1" x14ac:dyDescent="0.2">
      <c r="A24" s="141"/>
      <c r="C24" s="129"/>
      <c r="D24" s="130"/>
      <c r="E24" s="130"/>
      <c r="F24" s="130"/>
    </row>
    <row r="25" spans="1:6" s="2" customFormat="1" x14ac:dyDescent="0.2">
      <c r="C25" s="129"/>
      <c r="D25" s="130"/>
      <c r="E25" s="130"/>
      <c r="F25" s="130"/>
    </row>
    <row r="26" spans="1:6" s="2" customFormat="1" x14ac:dyDescent="0.2">
      <c r="C26" s="129"/>
      <c r="D26" s="130"/>
      <c r="E26" s="130"/>
      <c r="F26" s="130"/>
    </row>
    <row r="27" spans="1:6" s="2" customFormat="1" x14ac:dyDescent="0.2">
      <c r="C27" s="129"/>
      <c r="D27" s="130"/>
      <c r="E27" s="130"/>
      <c r="F27" s="130"/>
    </row>
    <row r="28" spans="1:6" s="2" customFormat="1" x14ac:dyDescent="0.2">
      <c r="C28" s="129"/>
      <c r="D28" s="130"/>
      <c r="E28" s="130"/>
      <c r="F28" s="130"/>
    </row>
    <row r="29" spans="1:6" s="2" customFormat="1" x14ac:dyDescent="0.2">
      <c r="C29" s="129"/>
      <c r="D29" s="130"/>
      <c r="E29" s="130"/>
      <c r="F29" s="130"/>
    </row>
    <row r="30" spans="1:6" s="2" customFormat="1" x14ac:dyDescent="0.2">
      <c r="C30" s="129"/>
      <c r="D30" s="130"/>
      <c r="E30" s="130"/>
      <c r="F30" s="130"/>
    </row>
    <row r="31" spans="1:6" s="2" customFormat="1" x14ac:dyDescent="0.2">
      <c r="C31" s="129"/>
      <c r="D31" s="130"/>
      <c r="E31" s="130"/>
      <c r="F31" s="130"/>
    </row>
    <row r="32" spans="1:6" s="2" customFormat="1" x14ac:dyDescent="0.2">
      <c r="C32" s="129"/>
      <c r="D32" s="182"/>
      <c r="E32" s="130"/>
      <c r="F32" s="130"/>
    </row>
    <row r="33" spans="1:6" s="2" customFormat="1" x14ac:dyDescent="0.2">
      <c r="C33" s="129"/>
      <c r="D33" s="130"/>
      <c r="E33" s="130"/>
      <c r="F33" s="130"/>
    </row>
    <row r="34" spans="1:6" s="2" customFormat="1" x14ac:dyDescent="0.2">
      <c r="C34" s="129"/>
      <c r="D34" s="130"/>
      <c r="E34" s="130"/>
      <c r="F34" s="130"/>
    </row>
    <row r="35" spans="1:6" s="2" customFormat="1" x14ac:dyDescent="0.2">
      <c r="C35" s="129"/>
      <c r="D35" s="130"/>
      <c r="E35" s="130"/>
      <c r="F35" s="130"/>
    </row>
    <row r="36" spans="1:6" s="2" customFormat="1" x14ac:dyDescent="0.2">
      <c r="C36" s="129"/>
      <c r="D36" s="130"/>
      <c r="E36" s="130"/>
      <c r="F36" s="130"/>
    </row>
    <row r="37" spans="1:6" s="2" customFormat="1" x14ac:dyDescent="0.2">
      <c r="C37" s="129"/>
      <c r="D37" s="130"/>
      <c r="E37" s="130"/>
      <c r="F37" s="130"/>
    </row>
    <row r="38" spans="1:6" s="2" customFormat="1" x14ac:dyDescent="0.2">
      <c r="C38" s="129"/>
      <c r="D38" s="130"/>
      <c r="E38" s="130"/>
      <c r="F38" s="130"/>
    </row>
    <row r="39" spans="1:6" s="2" customFormat="1" x14ac:dyDescent="0.2">
      <c r="C39" s="129"/>
      <c r="D39" s="130"/>
      <c r="E39" s="130"/>
      <c r="F39" s="130"/>
    </row>
    <row r="40" spans="1:6" s="2" customFormat="1" x14ac:dyDescent="0.2">
      <c r="C40" s="129"/>
      <c r="D40" s="130"/>
      <c r="E40" s="130"/>
      <c r="F40" s="130"/>
    </row>
    <row r="41" spans="1:6" s="2" customFormat="1" x14ac:dyDescent="0.2">
      <c r="C41" s="129"/>
      <c r="D41" s="130"/>
      <c r="E41" s="130"/>
      <c r="F41" s="130"/>
    </row>
    <row r="42" spans="1:6" s="2" customFormat="1" x14ac:dyDescent="0.2">
      <c r="C42" s="129"/>
      <c r="D42" s="130"/>
      <c r="E42" s="130"/>
      <c r="F42" s="130"/>
    </row>
    <row r="43" spans="1:6" s="2" customFormat="1" x14ac:dyDescent="0.2">
      <c r="C43" s="129"/>
      <c r="D43" s="130"/>
      <c r="E43" s="130"/>
      <c r="F43" s="130"/>
    </row>
    <row r="44" spans="1:6" s="2" customFormat="1" x14ac:dyDescent="0.2">
      <c r="C44" s="129"/>
      <c r="D44" s="130"/>
      <c r="E44" s="130"/>
      <c r="F44" s="130"/>
    </row>
    <row r="45" spans="1:6" s="2" customFormat="1" x14ac:dyDescent="0.2">
      <c r="C45" s="129"/>
      <c r="D45" s="130"/>
      <c r="E45" s="130"/>
      <c r="F45" s="130"/>
    </row>
    <row r="46" spans="1:6" s="2" customFormat="1" x14ac:dyDescent="0.2">
      <c r="C46" s="129"/>
      <c r="D46" s="130"/>
      <c r="E46" s="130"/>
      <c r="F46" s="130"/>
    </row>
    <row r="47" spans="1:6" s="2" customFormat="1" x14ac:dyDescent="0.2">
      <c r="C47" s="183"/>
      <c r="D47" s="184"/>
      <c r="E47" s="184"/>
      <c r="F47" s="184"/>
    </row>
    <row r="48" spans="1:6" s="2" customFormat="1" x14ac:dyDescent="0.2">
      <c r="A48" t="s">
        <v>168</v>
      </c>
      <c r="B48"/>
      <c r="C48" s="185">
        <f>SUM(C4:C47)</f>
        <v>0</v>
      </c>
      <c r="D48" s="185">
        <f>SUM(D4:D47)</f>
        <v>0</v>
      </c>
      <c r="E48" s="185">
        <f>SUM(E4:E47)</f>
        <v>0</v>
      </c>
      <c r="F48" s="186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formatCells="0" insertRows="0" deleteRows="0" selectLockedCells="1"/>
  <hyperlinks>
    <hyperlink ref="G4" location="'General-Summary'!A1" display="General Summary Tab" xr:uid="{00000000-0004-0000-17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H38:I38"/>
    </sheetView>
  </sheetViews>
  <sheetFormatPr defaultRowHeight="12.75" x14ac:dyDescent="0.2"/>
  <cols>
    <col min="2" max="2" width="37" customWidth="1"/>
    <col min="3" max="5" width="17.5703125" customWidth="1"/>
    <col min="6" max="6" width="15.42578125" customWidth="1"/>
  </cols>
  <sheetData>
    <row r="1" spans="1:7" s="91" customFormat="1" ht="15.75" x14ac:dyDescent="0.25">
      <c r="A1" s="176" t="s">
        <v>166</v>
      </c>
      <c r="B1" s="176"/>
      <c r="C1" s="176"/>
      <c r="D1" s="177"/>
      <c r="E1" s="177"/>
      <c r="F1" s="177" t="s">
        <v>97</v>
      </c>
    </row>
    <row r="2" spans="1:7" x14ac:dyDescent="0.2">
      <c r="A2" s="161"/>
      <c r="B2" s="161"/>
      <c r="C2" s="204" t="s">
        <v>188</v>
      </c>
      <c r="D2" s="178"/>
      <c r="E2" s="178" t="s">
        <v>164</v>
      </c>
      <c r="F2" s="179"/>
    </row>
    <row r="3" spans="1:7" x14ac:dyDescent="0.2">
      <c r="A3" s="164" t="s">
        <v>165</v>
      </c>
      <c r="B3" s="164" t="s">
        <v>166</v>
      </c>
      <c r="C3" s="205" t="s">
        <v>193</v>
      </c>
      <c r="D3" s="180" t="s">
        <v>91</v>
      </c>
      <c r="E3" s="180" t="s">
        <v>93</v>
      </c>
      <c r="F3" s="181"/>
    </row>
    <row r="4" spans="1:7" s="2" customFormat="1" x14ac:dyDescent="0.2">
      <c r="A4" s="141"/>
      <c r="C4" s="129"/>
      <c r="D4" s="130"/>
      <c r="E4" s="130"/>
      <c r="F4" s="130"/>
      <c r="G4" s="42" t="s">
        <v>167</v>
      </c>
    </row>
    <row r="5" spans="1:7" s="2" customFormat="1" x14ac:dyDescent="0.2">
      <c r="A5" s="141"/>
      <c r="C5" s="129"/>
      <c r="D5" s="130"/>
      <c r="E5" s="130"/>
      <c r="F5" s="130"/>
    </row>
    <row r="6" spans="1:7" s="2" customFormat="1" x14ac:dyDescent="0.2">
      <c r="A6" s="141"/>
      <c r="C6" s="129"/>
      <c r="D6" s="130"/>
      <c r="E6" s="130"/>
      <c r="F6" s="130"/>
    </row>
    <row r="7" spans="1:7" s="2" customFormat="1" x14ac:dyDescent="0.2">
      <c r="A7" s="141"/>
      <c r="C7" s="129"/>
      <c r="D7" s="130"/>
      <c r="E7" s="130"/>
      <c r="F7" s="130"/>
    </row>
    <row r="8" spans="1:7" s="2" customFormat="1" x14ac:dyDescent="0.2">
      <c r="A8" s="141"/>
      <c r="C8" s="129"/>
      <c r="D8" s="130"/>
      <c r="E8" s="130"/>
      <c r="F8" s="130"/>
    </row>
    <row r="9" spans="1:7" s="2" customFormat="1" x14ac:dyDescent="0.2">
      <c r="A9" s="141"/>
      <c r="C9" s="129"/>
      <c r="D9" s="130"/>
      <c r="E9" s="130"/>
      <c r="F9" s="130"/>
    </row>
    <row r="10" spans="1:7" s="2" customFormat="1" x14ac:dyDescent="0.2">
      <c r="A10" s="141"/>
      <c r="C10" s="129"/>
      <c r="D10" s="130"/>
      <c r="E10" s="130"/>
      <c r="F10" s="130"/>
    </row>
    <row r="11" spans="1:7" s="2" customFormat="1" x14ac:dyDescent="0.2">
      <c r="A11" s="141"/>
      <c r="C11" s="129"/>
      <c r="D11" s="130"/>
      <c r="E11" s="130"/>
      <c r="F11" s="130"/>
    </row>
    <row r="12" spans="1:7" s="2" customFormat="1" x14ac:dyDescent="0.2">
      <c r="A12" s="141"/>
      <c r="C12" s="129"/>
      <c r="D12" s="130"/>
      <c r="E12" s="130"/>
      <c r="F12" s="130"/>
    </row>
    <row r="13" spans="1:7" s="2" customFormat="1" x14ac:dyDescent="0.2">
      <c r="A13" s="141"/>
      <c r="C13" s="129"/>
      <c r="D13" s="130"/>
      <c r="E13" s="130"/>
      <c r="F13" s="130"/>
    </row>
    <row r="14" spans="1:7" s="2" customFormat="1" x14ac:dyDescent="0.2">
      <c r="A14" s="141"/>
      <c r="C14" s="129"/>
      <c r="D14" s="130"/>
      <c r="E14" s="130"/>
      <c r="F14" s="130"/>
    </row>
    <row r="15" spans="1:7" s="2" customFormat="1" x14ac:dyDescent="0.2">
      <c r="A15" s="141"/>
      <c r="C15" s="129"/>
      <c r="D15" s="130"/>
      <c r="E15" s="130"/>
      <c r="F15" s="130"/>
    </row>
    <row r="16" spans="1:7" s="2" customFormat="1" x14ac:dyDescent="0.2">
      <c r="A16" s="141"/>
      <c r="C16" s="129"/>
      <c r="D16" s="130"/>
      <c r="E16" s="130"/>
      <c r="F16" s="130"/>
    </row>
    <row r="17" spans="1:6" s="2" customFormat="1" x14ac:dyDescent="0.2">
      <c r="A17" s="141"/>
      <c r="C17" s="129"/>
      <c r="D17" s="130"/>
      <c r="E17" s="130"/>
      <c r="F17" s="130"/>
    </row>
    <row r="18" spans="1:6" s="2" customFormat="1" x14ac:dyDescent="0.2">
      <c r="A18" s="141"/>
      <c r="C18" s="129"/>
      <c r="D18" s="130"/>
      <c r="E18" s="130"/>
      <c r="F18" s="130"/>
    </row>
    <row r="19" spans="1:6" s="2" customFormat="1" x14ac:dyDescent="0.2">
      <c r="A19" s="141"/>
      <c r="C19" s="129"/>
      <c r="D19" s="130"/>
      <c r="E19" s="130"/>
      <c r="F19" s="130"/>
    </row>
    <row r="20" spans="1:6" s="2" customFormat="1" x14ac:dyDescent="0.2">
      <c r="A20" s="141"/>
      <c r="C20" s="129"/>
      <c r="D20" s="130"/>
      <c r="E20" s="130"/>
      <c r="F20" s="130"/>
    </row>
    <row r="21" spans="1:6" s="2" customFormat="1" x14ac:dyDescent="0.2">
      <c r="A21" s="141"/>
      <c r="C21" s="129"/>
      <c r="D21" s="130"/>
      <c r="E21" s="130"/>
      <c r="F21" s="130"/>
    </row>
    <row r="22" spans="1:6" s="2" customFormat="1" x14ac:dyDescent="0.2">
      <c r="A22" s="141"/>
      <c r="C22" s="129"/>
      <c r="D22" s="130"/>
      <c r="E22" s="130"/>
      <c r="F22" s="130"/>
    </row>
    <row r="23" spans="1:6" s="2" customFormat="1" x14ac:dyDescent="0.2">
      <c r="A23" s="141"/>
      <c r="C23" s="129"/>
      <c r="D23" s="130"/>
      <c r="E23" s="130"/>
      <c r="F23" s="130"/>
    </row>
    <row r="24" spans="1:6" s="2" customFormat="1" x14ac:dyDescent="0.2">
      <c r="A24" s="141"/>
      <c r="C24" s="129"/>
      <c r="D24" s="130"/>
      <c r="E24" s="130"/>
      <c r="F24" s="130"/>
    </row>
    <row r="25" spans="1:6" s="2" customFormat="1" x14ac:dyDescent="0.2">
      <c r="C25" s="129"/>
      <c r="D25" s="130"/>
      <c r="E25" s="130"/>
      <c r="F25" s="130"/>
    </row>
    <row r="26" spans="1:6" s="2" customFormat="1" x14ac:dyDescent="0.2">
      <c r="C26" s="129"/>
      <c r="D26" s="130"/>
      <c r="E26" s="130"/>
      <c r="F26" s="130"/>
    </row>
    <row r="27" spans="1:6" s="2" customFormat="1" x14ac:dyDescent="0.2">
      <c r="C27" s="129"/>
      <c r="D27" s="130"/>
      <c r="E27" s="130"/>
      <c r="F27" s="130"/>
    </row>
    <row r="28" spans="1:6" s="2" customFormat="1" x14ac:dyDescent="0.2">
      <c r="C28" s="129"/>
      <c r="D28" s="130"/>
      <c r="E28" s="130"/>
      <c r="F28" s="130"/>
    </row>
    <row r="29" spans="1:6" s="2" customFormat="1" x14ac:dyDescent="0.2">
      <c r="C29" s="129"/>
      <c r="D29" s="130"/>
      <c r="E29" s="130"/>
      <c r="F29" s="130"/>
    </row>
    <row r="30" spans="1:6" s="2" customFormat="1" x14ac:dyDescent="0.2">
      <c r="C30" s="129"/>
      <c r="D30" s="130"/>
      <c r="E30" s="130"/>
      <c r="F30" s="130"/>
    </row>
    <row r="31" spans="1:6" s="2" customFormat="1" x14ac:dyDescent="0.2">
      <c r="C31" s="129"/>
      <c r="D31" s="130"/>
      <c r="E31" s="130"/>
      <c r="F31" s="130"/>
    </row>
    <row r="32" spans="1:6" s="2" customFormat="1" x14ac:dyDescent="0.2">
      <c r="C32" s="129"/>
      <c r="D32" s="182"/>
      <c r="E32" s="130"/>
      <c r="F32" s="130"/>
    </row>
    <row r="33" spans="1:6" s="2" customFormat="1" x14ac:dyDescent="0.2">
      <c r="C33" s="129"/>
      <c r="D33" s="130"/>
      <c r="E33" s="130"/>
      <c r="F33" s="130"/>
    </row>
    <row r="34" spans="1:6" s="2" customFormat="1" x14ac:dyDescent="0.2">
      <c r="C34" s="129"/>
      <c r="D34" s="130"/>
      <c r="E34" s="130"/>
      <c r="F34" s="130"/>
    </row>
    <row r="35" spans="1:6" s="2" customFormat="1" x14ac:dyDescent="0.2">
      <c r="C35" s="129"/>
      <c r="D35" s="130"/>
      <c r="E35" s="130"/>
      <c r="F35" s="130"/>
    </row>
    <row r="36" spans="1:6" s="2" customFormat="1" x14ac:dyDescent="0.2">
      <c r="C36" s="129"/>
      <c r="D36" s="130"/>
      <c r="E36" s="130"/>
      <c r="F36" s="130"/>
    </row>
    <row r="37" spans="1:6" s="2" customFormat="1" x14ac:dyDescent="0.2">
      <c r="C37" s="129"/>
      <c r="D37" s="130"/>
      <c r="E37" s="130"/>
      <c r="F37" s="130"/>
    </row>
    <row r="38" spans="1:6" s="2" customFormat="1" x14ac:dyDescent="0.2">
      <c r="C38" s="129"/>
      <c r="D38" s="130"/>
      <c r="E38" s="130"/>
      <c r="F38" s="130"/>
    </row>
    <row r="39" spans="1:6" s="2" customFormat="1" x14ac:dyDescent="0.2">
      <c r="C39" s="129"/>
      <c r="D39" s="130"/>
      <c r="E39" s="130"/>
      <c r="F39" s="130"/>
    </row>
    <row r="40" spans="1:6" s="2" customFormat="1" x14ac:dyDescent="0.2">
      <c r="C40" s="129"/>
      <c r="D40" s="130"/>
      <c r="E40" s="130"/>
      <c r="F40" s="130"/>
    </row>
    <row r="41" spans="1:6" s="2" customFormat="1" x14ac:dyDescent="0.2">
      <c r="C41" s="129"/>
      <c r="D41" s="130"/>
      <c r="E41" s="130"/>
      <c r="F41" s="130"/>
    </row>
    <row r="42" spans="1:6" s="2" customFormat="1" x14ac:dyDescent="0.2">
      <c r="C42" s="129"/>
      <c r="D42" s="130"/>
      <c r="E42" s="130"/>
      <c r="F42" s="130"/>
    </row>
    <row r="43" spans="1:6" s="2" customFormat="1" x14ac:dyDescent="0.2">
      <c r="C43" s="129"/>
      <c r="D43" s="130"/>
      <c r="E43" s="130"/>
      <c r="F43" s="130"/>
    </row>
    <row r="44" spans="1:6" s="2" customFormat="1" x14ac:dyDescent="0.2">
      <c r="C44" s="129"/>
      <c r="D44" s="130"/>
      <c r="E44" s="130"/>
      <c r="F44" s="130"/>
    </row>
    <row r="45" spans="1:6" s="2" customFormat="1" x14ac:dyDescent="0.2">
      <c r="C45" s="129"/>
      <c r="D45" s="130"/>
      <c r="E45" s="130"/>
      <c r="F45" s="130"/>
    </row>
    <row r="46" spans="1:6" s="2" customFormat="1" x14ac:dyDescent="0.2">
      <c r="C46" s="129"/>
      <c r="D46" s="130"/>
      <c r="E46" s="130"/>
      <c r="F46" s="130"/>
    </row>
    <row r="47" spans="1:6" s="2" customFormat="1" x14ac:dyDescent="0.2">
      <c r="C47" s="183"/>
      <c r="D47" s="184"/>
      <c r="E47" s="184"/>
      <c r="F47" s="184"/>
    </row>
    <row r="48" spans="1:6" s="2" customFormat="1" x14ac:dyDescent="0.2">
      <c r="A48" t="s">
        <v>168</v>
      </c>
      <c r="B48"/>
      <c r="C48" s="185">
        <f>SUM(C4:C47)</f>
        <v>0</v>
      </c>
      <c r="D48" s="185">
        <f>SUM(D4:D47)</f>
        <v>0</v>
      </c>
      <c r="E48" s="185">
        <f>SUM(E4:E47)</f>
        <v>0</v>
      </c>
      <c r="F48" s="186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8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36" sqref="J36"/>
    </sheetView>
  </sheetViews>
  <sheetFormatPr defaultRowHeight="12.75" x14ac:dyDescent="0.2"/>
  <cols>
    <col min="2" max="2" width="37" customWidth="1"/>
    <col min="3" max="5" width="17.5703125" customWidth="1"/>
    <col min="6" max="6" width="14.140625" customWidth="1"/>
  </cols>
  <sheetData>
    <row r="1" spans="1:7" s="91" customFormat="1" ht="15.75" x14ac:dyDescent="0.25">
      <c r="A1" s="176" t="s">
        <v>166</v>
      </c>
      <c r="B1" s="176"/>
      <c r="C1" s="176"/>
      <c r="D1" s="177"/>
      <c r="E1" s="177"/>
      <c r="F1" s="177" t="s">
        <v>97</v>
      </c>
    </row>
    <row r="2" spans="1:7" x14ac:dyDescent="0.2">
      <c r="A2" s="161"/>
      <c r="B2" s="161"/>
      <c r="C2" s="204" t="s">
        <v>188</v>
      </c>
      <c r="D2" s="178"/>
      <c r="E2" s="178" t="s">
        <v>164</v>
      </c>
      <c r="F2" s="179"/>
    </row>
    <row r="3" spans="1:7" x14ac:dyDescent="0.2">
      <c r="A3" s="164" t="s">
        <v>165</v>
      </c>
      <c r="B3" s="164" t="s">
        <v>166</v>
      </c>
      <c r="C3" s="205" t="s">
        <v>193</v>
      </c>
      <c r="D3" s="180" t="s">
        <v>91</v>
      </c>
      <c r="E3" s="180" t="s">
        <v>93</v>
      </c>
      <c r="F3" s="181"/>
    </row>
    <row r="4" spans="1:7" s="2" customFormat="1" x14ac:dyDescent="0.2">
      <c r="A4" s="141"/>
      <c r="C4" s="129"/>
      <c r="D4" s="130"/>
      <c r="E4" s="130"/>
      <c r="F4" s="130"/>
      <c r="G4" s="42" t="s">
        <v>167</v>
      </c>
    </row>
    <row r="5" spans="1:7" s="2" customFormat="1" x14ac:dyDescent="0.2">
      <c r="A5" s="141"/>
      <c r="C5" s="129"/>
      <c r="D5" s="130"/>
      <c r="E5" s="130"/>
      <c r="F5" s="130"/>
    </row>
    <row r="6" spans="1:7" s="2" customFormat="1" x14ac:dyDescent="0.2">
      <c r="A6" s="141"/>
      <c r="C6" s="129"/>
      <c r="D6" s="130"/>
      <c r="E6" s="130"/>
      <c r="F6" s="130"/>
    </row>
    <row r="7" spans="1:7" s="2" customFormat="1" x14ac:dyDescent="0.2">
      <c r="A7" s="141"/>
      <c r="C7" s="129"/>
      <c r="D7" s="130"/>
      <c r="E7" s="130"/>
      <c r="F7" s="130"/>
    </row>
    <row r="8" spans="1:7" s="2" customFormat="1" x14ac:dyDescent="0.2">
      <c r="A8" s="141"/>
      <c r="C8" s="129"/>
      <c r="D8" s="130"/>
      <c r="E8" s="130"/>
      <c r="F8" s="130"/>
    </row>
    <row r="9" spans="1:7" s="2" customFormat="1" x14ac:dyDescent="0.2">
      <c r="A9" s="141"/>
      <c r="C9" s="129"/>
      <c r="D9" s="130"/>
      <c r="E9" s="130"/>
      <c r="F9" s="130"/>
    </row>
    <row r="10" spans="1:7" s="2" customFormat="1" x14ac:dyDescent="0.2">
      <c r="A10" s="141"/>
      <c r="C10" s="129"/>
      <c r="D10" s="130"/>
      <c r="E10" s="130"/>
      <c r="F10" s="130"/>
    </row>
    <row r="11" spans="1:7" s="2" customFormat="1" x14ac:dyDescent="0.2">
      <c r="A11" s="141"/>
      <c r="C11" s="129"/>
      <c r="D11" s="130"/>
      <c r="E11" s="130"/>
      <c r="F11" s="130"/>
    </row>
    <row r="12" spans="1:7" s="2" customFormat="1" x14ac:dyDescent="0.2">
      <c r="A12" s="141"/>
      <c r="C12" s="129"/>
      <c r="D12" s="130"/>
      <c r="E12" s="130"/>
      <c r="F12" s="130"/>
    </row>
    <row r="13" spans="1:7" s="2" customFormat="1" x14ac:dyDescent="0.2">
      <c r="A13" s="141"/>
      <c r="C13" s="129"/>
      <c r="D13" s="130"/>
      <c r="E13" s="130"/>
      <c r="F13" s="130"/>
    </row>
    <row r="14" spans="1:7" s="2" customFormat="1" x14ac:dyDescent="0.2">
      <c r="A14" s="141"/>
      <c r="C14" s="129"/>
      <c r="D14" s="130"/>
      <c r="E14" s="130"/>
      <c r="F14" s="130"/>
    </row>
    <row r="15" spans="1:7" s="2" customFormat="1" x14ac:dyDescent="0.2">
      <c r="A15" s="141"/>
      <c r="C15" s="129"/>
      <c r="D15" s="130"/>
      <c r="E15" s="130"/>
      <c r="F15" s="130"/>
    </row>
    <row r="16" spans="1:7" s="2" customFormat="1" x14ac:dyDescent="0.2">
      <c r="A16" s="141"/>
      <c r="C16" s="129"/>
      <c r="D16" s="130"/>
      <c r="E16" s="130"/>
      <c r="F16" s="130"/>
    </row>
    <row r="17" spans="1:6" s="2" customFormat="1" x14ac:dyDescent="0.2">
      <c r="A17" s="141"/>
      <c r="C17" s="129"/>
      <c r="D17" s="130"/>
      <c r="E17" s="130"/>
      <c r="F17" s="130"/>
    </row>
    <row r="18" spans="1:6" s="2" customFormat="1" x14ac:dyDescent="0.2">
      <c r="A18" s="141"/>
      <c r="C18" s="129"/>
      <c r="D18" s="130"/>
      <c r="E18" s="130"/>
      <c r="F18" s="130"/>
    </row>
    <row r="19" spans="1:6" s="2" customFormat="1" x14ac:dyDescent="0.2">
      <c r="A19" s="141"/>
      <c r="C19" s="129"/>
      <c r="D19" s="130"/>
      <c r="E19" s="130"/>
      <c r="F19" s="130"/>
    </row>
    <row r="20" spans="1:6" s="2" customFormat="1" x14ac:dyDescent="0.2">
      <c r="A20" s="141"/>
      <c r="C20" s="129"/>
      <c r="D20" s="130"/>
      <c r="E20" s="130"/>
      <c r="F20" s="130"/>
    </row>
    <row r="21" spans="1:6" s="2" customFormat="1" x14ac:dyDescent="0.2">
      <c r="A21" s="141"/>
      <c r="C21" s="129"/>
      <c r="D21" s="130"/>
      <c r="E21" s="130"/>
      <c r="F21" s="130"/>
    </row>
    <row r="22" spans="1:6" s="2" customFormat="1" x14ac:dyDescent="0.2">
      <c r="A22" s="141"/>
      <c r="C22" s="129"/>
      <c r="D22" s="130"/>
      <c r="E22" s="130"/>
      <c r="F22" s="130"/>
    </row>
    <row r="23" spans="1:6" s="2" customFormat="1" x14ac:dyDescent="0.2">
      <c r="A23" s="141"/>
      <c r="C23" s="129"/>
      <c r="D23" s="130"/>
      <c r="E23" s="130"/>
      <c r="F23" s="130"/>
    </row>
    <row r="24" spans="1:6" s="2" customFormat="1" x14ac:dyDescent="0.2">
      <c r="A24" s="141"/>
      <c r="C24" s="129"/>
      <c r="D24" s="130"/>
      <c r="E24" s="130"/>
      <c r="F24" s="130"/>
    </row>
    <row r="25" spans="1:6" s="2" customFormat="1" x14ac:dyDescent="0.2">
      <c r="C25" s="129"/>
      <c r="D25" s="130"/>
      <c r="E25" s="130"/>
      <c r="F25" s="130"/>
    </row>
    <row r="26" spans="1:6" s="2" customFormat="1" x14ac:dyDescent="0.2">
      <c r="C26" s="129"/>
      <c r="D26" s="130"/>
      <c r="E26" s="130"/>
      <c r="F26" s="130"/>
    </row>
    <row r="27" spans="1:6" s="2" customFormat="1" x14ac:dyDescent="0.2">
      <c r="C27" s="129"/>
      <c r="D27" s="130"/>
      <c r="E27" s="130"/>
      <c r="F27" s="130"/>
    </row>
    <row r="28" spans="1:6" s="2" customFormat="1" x14ac:dyDescent="0.2">
      <c r="C28" s="129"/>
      <c r="D28" s="130"/>
      <c r="E28" s="130"/>
      <c r="F28" s="130"/>
    </row>
    <row r="29" spans="1:6" s="2" customFormat="1" x14ac:dyDescent="0.2">
      <c r="C29" s="129"/>
      <c r="D29" s="130"/>
      <c r="E29" s="130"/>
      <c r="F29" s="130"/>
    </row>
    <row r="30" spans="1:6" s="2" customFormat="1" x14ac:dyDescent="0.2">
      <c r="C30" s="129"/>
      <c r="D30" s="130"/>
      <c r="E30" s="130"/>
      <c r="F30" s="130"/>
    </row>
    <row r="31" spans="1:6" s="2" customFormat="1" x14ac:dyDescent="0.2">
      <c r="C31" s="129"/>
      <c r="D31" s="130"/>
      <c r="E31" s="130"/>
      <c r="F31" s="130"/>
    </row>
    <row r="32" spans="1:6" s="2" customFormat="1" x14ac:dyDescent="0.2">
      <c r="C32" s="129"/>
      <c r="D32" s="182"/>
      <c r="E32" s="130"/>
      <c r="F32" s="130"/>
    </row>
    <row r="33" spans="1:6" s="2" customFormat="1" x14ac:dyDescent="0.2">
      <c r="C33" s="129"/>
      <c r="D33" s="130"/>
      <c r="E33" s="130"/>
      <c r="F33" s="130"/>
    </row>
    <row r="34" spans="1:6" s="2" customFormat="1" x14ac:dyDescent="0.2">
      <c r="C34" s="129"/>
      <c r="D34" s="130"/>
      <c r="E34" s="130"/>
      <c r="F34" s="130"/>
    </row>
    <row r="35" spans="1:6" s="2" customFormat="1" x14ac:dyDescent="0.2">
      <c r="C35" s="129"/>
      <c r="D35" s="130"/>
      <c r="E35" s="130"/>
      <c r="F35" s="130"/>
    </row>
    <row r="36" spans="1:6" s="2" customFormat="1" x14ac:dyDescent="0.2">
      <c r="C36" s="129"/>
      <c r="D36" s="130"/>
      <c r="E36" s="130"/>
      <c r="F36" s="130"/>
    </row>
    <row r="37" spans="1:6" s="2" customFormat="1" x14ac:dyDescent="0.2">
      <c r="C37" s="129"/>
      <c r="D37" s="130"/>
      <c r="E37" s="130"/>
      <c r="F37" s="130"/>
    </row>
    <row r="38" spans="1:6" s="2" customFormat="1" x14ac:dyDescent="0.2">
      <c r="C38" s="129"/>
      <c r="D38" s="130"/>
      <c r="E38" s="130"/>
      <c r="F38" s="130"/>
    </row>
    <row r="39" spans="1:6" s="2" customFormat="1" x14ac:dyDescent="0.2">
      <c r="C39" s="129"/>
      <c r="D39" s="130"/>
      <c r="E39" s="130"/>
      <c r="F39" s="130"/>
    </row>
    <row r="40" spans="1:6" s="2" customFormat="1" x14ac:dyDescent="0.2">
      <c r="C40" s="129"/>
      <c r="D40" s="130"/>
      <c r="E40" s="130"/>
      <c r="F40" s="130"/>
    </row>
    <row r="41" spans="1:6" s="2" customFormat="1" x14ac:dyDescent="0.2">
      <c r="C41" s="129"/>
      <c r="D41" s="130"/>
      <c r="E41" s="130"/>
      <c r="F41" s="130"/>
    </row>
    <row r="42" spans="1:6" s="2" customFormat="1" x14ac:dyDescent="0.2">
      <c r="C42" s="129"/>
      <c r="D42" s="130"/>
      <c r="E42" s="130"/>
      <c r="F42" s="130"/>
    </row>
    <row r="43" spans="1:6" s="2" customFormat="1" x14ac:dyDescent="0.2">
      <c r="C43" s="129"/>
      <c r="D43" s="130"/>
      <c r="E43" s="130"/>
      <c r="F43" s="130"/>
    </row>
    <row r="44" spans="1:6" s="2" customFormat="1" x14ac:dyDescent="0.2">
      <c r="C44" s="129"/>
      <c r="D44" s="130"/>
      <c r="E44" s="130"/>
      <c r="F44" s="130"/>
    </row>
    <row r="45" spans="1:6" s="2" customFormat="1" x14ac:dyDescent="0.2">
      <c r="C45" s="129"/>
      <c r="D45" s="130"/>
      <c r="E45" s="130"/>
      <c r="F45" s="130"/>
    </row>
    <row r="46" spans="1:6" s="2" customFormat="1" x14ac:dyDescent="0.2">
      <c r="C46" s="129"/>
      <c r="D46" s="130"/>
      <c r="E46" s="130"/>
      <c r="F46" s="130"/>
    </row>
    <row r="47" spans="1:6" s="2" customFormat="1" x14ac:dyDescent="0.2">
      <c r="C47" s="183"/>
      <c r="D47" s="184"/>
      <c r="E47" s="184"/>
      <c r="F47" s="184"/>
    </row>
    <row r="48" spans="1:6" s="2" customFormat="1" x14ac:dyDescent="0.2">
      <c r="A48" t="s">
        <v>168</v>
      </c>
      <c r="B48"/>
      <c r="C48" s="185">
        <f>SUM(C4:C47)</f>
        <v>0</v>
      </c>
      <c r="D48" s="185">
        <f>SUM(D4:D47)</f>
        <v>0</v>
      </c>
      <c r="E48" s="185">
        <f>SUM(E4:E47)</f>
        <v>0</v>
      </c>
      <c r="F48" s="186">
        <f>SUM(C48:E48)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9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1"/>
    <pageSetUpPr fitToPage="1"/>
  </sheetPr>
  <dimension ref="A1:H38"/>
  <sheetViews>
    <sheetView workbookViewId="0">
      <pane ySplit="3" topLeftCell="A4" activePane="bottomLeft" state="frozen"/>
      <selection activeCell="P1" sqref="P1"/>
      <selection pane="bottomLeft" activeCell="E26" sqref="E26"/>
    </sheetView>
  </sheetViews>
  <sheetFormatPr defaultRowHeight="12.75" x14ac:dyDescent="0.2"/>
  <cols>
    <col min="2" max="2" width="38.5703125" customWidth="1"/>
    <col min="3" max="6" width="16.7109375" customWidth="1"/>
    <col min="7" max="7" width="17.5703125" bestFit="1" customWidth="1"/>
    <col min="8" max="8" width="11.140625" customWidth="1"/>
  </cols>
  <sheetData>
    <row r="1" spans="1:8" s="91" customFormat="1" ht="15.75" x14ac:dyDescent="0.25">
      <c r="A1" s="170" t="s">
        <v>184</v>
      </c>
      <c r="B1" s="170"/>
      <c r="C1" s="170"/>
      <c r="D1" s="171"/>
      <c r="E1" s="171"/>
      <c r="F1" s="171">
        <v>771100</v>
      </c>
    </row>
    <row r="2" spans="1:8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8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8" s="2" customFormat="1" x14ac:dyDescent="0.2">
      <c r="C4" s="134"/>
      <c r="D4" s="134"/>
      <c r="E4" s="134"/>
      <c r="F4" s="135"/>
      <c r="G4" s="42" t="s">
        <v>167</v>
      </c>
      <c r="H4" s="135"/>
    </row>
    <row r="5" spans="1:8" s="2" customFormat="1" x14ac:dyDescent="0.2">
      <c r="C5" s="134"/>
      <c r="D5" s="134"/>
      <c r="E5" s="134"/>
      <c r="F5" s="135"/>
      <c r="G5" s="135"/>
      <c r="H5" s="135"/>
    </row>
    <row r="6" spans="1:8" s="2" customFormat="1" x14ac:dyDescent="0.2">
      <c r="C6" s="134"/>
      <c r="D6" s="134"/>
      <c r="E6" s="134"/>
      <c r="F6" s="135"/>
      <c r="G6" s="135"/>
      <c r="H6" s="135"/>
    </row>
    <row r="7" spans="1:8" s="2" customFormat="1" x14ac:dyDescent="0.2">
      <c r="C7" s="134"/>
      <c r="D7" s="134"/>
      <c r="E7" s="134"/>
      <c r="F7" s="135"/>
      <c r="G7" s="135"/>
      <c r="H7" s="135"/>
    </row>
    <row r="8" spans="1:8" s="2" customFormat="1" x14ac:dyDescent="0.2">
      <c r="C8" s="134"/>
      <c r="D8" s="134"/>
      <c r="E8" s="134"/>
      <c r="F8" s="135"/>
      <c r="G8" s="135"/>
      <c r="H8" s="135"/>
    </row>
    <row r="9" spans="1:8" s="2" customFormat="1" x14ac:dyDescent="0.2">
      <c r="C9" s="134"/>
      <c r="D9" s="134"/>
      <c r="E9" s="134"/>
      <c r="F9" s="135"/>
      <c r="G9" s="135"/>
      <c r="H9" s="135"/>
    </row>
    <row r="10" spans="1:8" s="2" customFormat="1" x14ac:dyDescent="0.2">
      <c r="C10" s="134"/>
      <c r="D10" s="134"/>
      <c r="E10" s="134"/>
      <c r="F10" s="135"/>
      <c r="G10" s="135"/>
      <c r="H10" s="135"/>
    </row>
    <row r="11" spans="1:8" s="2" customFormat="1" x14ac:dyDescent="0.2">
      <c r="C11" s="134"/>
      <c r="D11" s="134"/>
      <c r="E11" s="134"/>
      <c r="F11" s="135"/>
      <c r="G11" s="135"/>
      <c r="H11" s="135"/>
    </row>
    <row r="12" spans="1:8" s="2" customFormat="1" x14ac:dyDescent="0.2">
      <c r="C12" s="134"/>
      <c r="D12" s="134"/>
      <c r="E12" s="134"/>
      <c r="F12" s="135"/>
      <c r="G12" s="135"/>
      <c r="H12" s="135"/>
    </row>
    <row r="13" spans="1:8" s="2" customFormat="1" x14ac:dyDescent="0.2">
      <c r="C13" s="134"/>
      <c r="D13" s="134"/>
      <c r="E13" s="134"/>
      <c r="F13" s="135"/>
      <c r="G13" s="135"/>
      <c r="H13" s="135"/>
    </row>
    <row r="14" spans="1:8" s="2" customFormat="1" x14ac:dyDescent="0.2">
      <c r="C14" s="134"/>
      <c r="D14" s="134"/>
      <c r="E14" s="134"/>
      <c r="F14" s="135"/>
      <c r="G14" s="135"/>
      <c r="H14" s="135"/>
    </row>
    <row r="15" spans="1:8" s="2" customFormat="1" x14ac:dyDescent="0.2">
      <c r="C15" s="134"/>
      <c r="D15" s="134"/>
      <c r="E15" s="134"/>
      <c r="F15" s="135"/>
      <c r="G15" s="135"/>
      <c r="H15" s="135"/>
    </row>
    <row r="16" spans="1:8" s="2" customFormat="1" x14ac:dyDescent="0.2">
      <c r="C16" s="134"/>
      <c r="D16" s="134"/>
      <c r="E16" s="134"/>
      <c r="F16" s="135"/>
      <c r="G16" s="135"/>
      <c r="H16" s="135"/>
    </row>
    <row r="17" spans="1:8" s="2" customFormat="1" x14ac:dyDescent="0.2">
      <c r="C17" s="134"/>
      <c r="D17" s="134"/>
      <c r="E17" s="134"/>
      <c r="F17" s="135"/>
      <c r="G17" s="135"/>
      <c r="H17" s="135"/>
    </row>
    <row r="18" spans="1:8" s="2" customFormat="1" x14ac:dyDescent="0.2">
      <c r="C18" s="134"/>
      <c r="D18" s="134"/>
      <c r="E18" s="134"/>
      <c r="F18" s="135"/>
      <c r="G18" s="135"/>
      <c r="H18" s="135"/>
    </row>
    <row r="19" spans="1:8" s="2" customFormat="1" x14ac:dyDescent="0.2">
      <c r="C19" s="134"/>
      <c r="D19" s="134"/>
      <c r="E19" s="134"/>
      <c r="F19" s="135"/>
      <c r="G19" s="135"/>
      <c r="H19" s="135"/>
    </row>
    <row r="20" spans="1:8" s="2" customFormat="1" x14ac:dyDescent="0.2">
      <c r="C20" s="134"/>
      <c r="D20" s="134"/>
      <c r="E20" s="134"/>
      <c r="F20" s="135"/>
      <c r="G20" s="135"/>
      <c r="H20" s="135"/>
    </row>
    <row r="21" spans="1:8" s="2" customFormat="1" x14ac:dyDescent="0.2">
      <c r="C21" s="134"/>
      <c r="D21" s="134"/>
      <c r="E21" s="134"/>
      <c r="F21" s="135"/>
      <c r="G21" s="135"/>
      <c r="H21" s="135"/>
    </row>
    <row r="22" spans="1:8" s="2" customFormat="1" x14ac:dyDescent="0.2">
      <c r="C22" s="134"/>
      <c r="D22" s="134"/>
      <c r="E22" s="134"/>
      <c r="F22" s="135"/>
      <c r="G22" s="135"/>
      <c r="H22" s="135"/>
    </row>
    <row r="23" spans="1:8" s="2" customFormat="1" x14ac:dyDescent="0.2">
      <c r="C23" s="134"/>
      <c r="D23" s="134"/>
      <c r="E23" s="134"/>
      <c r="F23" s="135"/>
      <c r="G23" s="135"/>
      <c r="H23" s="135"/>
    </row>
    <row r="24" spans="1:8" s="2" customFormat="1" x14ac:dyDescent="0.2">
      <c r="C24" s="152"/>
      <c r="D24" s="152"/>
      <c r="E24" s="152"/>
      <c r="F24" s="153"/>
      <c r="G24" s="135"/>
      <c r="H24" s="135"/>
    </row>
    <row r="25" spans="1:8" s="2" customFormat="1" x14ac:dyDescent="0.2">
      <c r="A25" t="s">
        <v>168</v>
      </c>
      <c r="B25"/>
      <c r="C25" s="168">
        <f>SUM(C4:C24)</f>
        <v>0</v>
      </c>
      <c r="D25" s="168">
        <f>SUM(D4:D24)</f>
        <v>0</v>
      </c>
      <c r="E25" s="168">
        <f>SUM(E4:E24)</f>
        <v>0</v>
      </c>
      <c r="F25" s="187">
        <f>SUM(C25:E25)</f>
        <v>0</v>
      </c>
      <c r="G25" s="135"/>
      <c r="H25" s="135"/>
    </row>
    <row r="26" spans="1:8" s="2" customFormat="1" x14ac:dyDescent="0.2">
      <c r="G26" s="135"/>
      <c r="H26" s="135"/>
    </row>
    <row r="27" spans="1:8" s="2" customFormat="1" x14ac:dyDescent="0.2">
      <c r="G27" s="137"/>
      <c r="H27" s="137"/>
    </row>
    <row r="28" spans="1:8" x14ac:dyDescent="0.2">
      <c r="A28" s="2"/>
      <c r="B28" s="2"/>
      <c r="C28" s="2"/>
      <c r="D28" s="2"/>
      <c r="E28" s="2"/>
      <c r="F28" s="2"/>
    </row>
    <row r="29" spans="1:8" s="2" customFormat="1" x14ac:dyDescent="0.2"/>
    <row r="30" spans="1:8" s="2" customFormat="1" x14ac:dyDescent="0.2"/>
    <row r="31" spans="1:8" s="2" customFormat="1" x14ac:dyDescent="0.2"/>
    <row r="32" spans="1:8" s="2" customFormat="1" x14ac:dyDescent="0.2"/>
    <row r="33" spans="1:6" s="2" customFormat="1" x14ac:dyDescent="0.2"/>
    <row r="34" spans="1:6" s="2" customFormat="1" x14ac:dyDescent="0.2"/>
    <row r="35" spans="1:6" s="2" customFormat="1" x14ac:dyDescent="0.2"/>
    <row r="36" spans="1:6" s="2" customFormat="1" x14ac:dyDescent="0.2">
      <c r="A36"/>
      <c r="B36"/>
      <c r="C36"/>
      <c r="D36"/>
      <c r="E36"/>
      <c r="F36"/>
    </row>
    <row r="37" spans="1:6" s="2" customFormat="1" x14ac:dyDescent="0.2">
      <c r="A37"/>
      <c r="B37"/>
      <c r="C37"/>
      <c r="D37"/>
      <c r="E37"/>
      <c r="F37"/>
    </row>
    <row r="38" spans="1:6" s="2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A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H13" sqref="H13"/>
    </sheetView>
  </sheetViews>
  <sheetFormatPr defaultColWidth="26.5703125" defaultRowHeight="12.75" x14ac:dyDescent="0.2"/>
  <cols>
    <col min="1" max="1" width="10" customWidth="1"/>
    <col min="2" max="2" width="41" customWidth="1"/>
    <col min="3" max="6" width="16.85546875" customWidth="1"/>
  </cols>
  <sheetData>
    <row r="1" spans="1:7" s="91" customFormat="1" ht="15.75" x14ac:dyDescent="0.25">
      <c r="A1" s="170" t="s">
        <v>185</v>
      </c>
      <c r="B1" s="170"/>
      <c r="C1" s="170"/>
      <c r="D1" s="171"/>
      <c r="E1" s="171"/>
      <c r="F1" s="171">
        <v>771200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C4" s="134"/>
      <c r="D4" s="135"/>
      <c r="E4" s="135"/>
      <c r="F4" s="135"/>
      <c r="G4" s="42" t="s">
        <v>167</v>
      </c>
    </row>
    <row r="5" spans="1:7" s="2" customFormat="1" x14ac:dyDescent="0.2">
      <c r="C5" s="134"/>
      <c r="D5" s="135"/>
      <c r="E5" s="135"/>
      <c r="F5" s="135"/>
    </row>
    <row r="6" spans="1:7" s="2" customFormat="1" x14ac:dyDescent="0.2">
      <c r="C6" s="134"/>
      <c r="D6" s="135"/>
      <c r="E6" s="135"/>
      <c r="F6" s="135"/>
    </row>
    <row r="7" spans="1:7" s="2" customFormat="1" x14ac:dyDescent="0.2">
      <c r="C7" s="134"/>
      <c r="D7" s="135"/>
      <c r="E7" s="135"/>
      <c r="F7" s="135"/>
    </row>
    <row r="8" spans="1:7" s="2" customFormat="1" x14ac:dyDescent="0.2">
      <c r="C8" s="134"/>
      <c r="D8" s="135"/>
      <c r="E8" s="135"/>
      <c r="F8" s="135"/>
    </row>
    <row r="9" spans="1:7" s="2" customFormat="1" x14ac:dyDescent="0.2">
      <c r="C9" s="134"/>
      <c r="D9" s="135"/>
      <c r="E9" s="135"/>
      <c r="F9" s="135"/>
    </row>
    <row r="10" spans="1:7" s="2" customFormat="1" x14ac:dyDescent="0.2">
      <c r="C10" s="134"/>
      <c r="D10" s="135"/>
      <c r="E10" s="135"/>
      <c r="F10" s="135"/>
    </row>
    <row r="11" spans="1:7" s="2" customFormat="1" x14ac:dyDescent="0.2">
      <c r="C11" s="134"/>
      <c r="D11" s="135"/>
      <c r="E11" s="135"/>
      <c r="F11" s="135"/>
    </row>
    <row r="12" spans="1:7" s="2" customFormat="1" x14ac:dyDescent="0.2">
      <c r="C12" s="134"/>
      <c r="D12" s="135"/>
      <c r="E12" s="135"/>
      <c r="F12" s="135"/>
    </row>
    <row r="13" spans="1:7" s="2" customFormat="1" x14ac:dyDescent="0.2">
      <c r="C13" s="134"/>
      <c r="D13" s="135"/>
      <c r="E13" s="135"/>
      <c r="F13" s="135"/>
    </row>
    <row r="14" spans="1:7" s="2" customFormat="1" x14ac:dyDescent="0.2">
      <c r="C14" s="134"/>
      <c r="D14" s="135"/>
      <c r="E14" s="135"/>
      <c r="F14" s="135"/>
    </row>
    <row r="15" spans="1:7" s="2" customFormat="1" x14ac:dyDescent="0.2">
      <c r="C15" s="134"/>
      <c r="D15" s="135"/>
      <c r="E15" s="135"/>
      <c r="F15" s="135"/>
    </row>
    <row r="16" spans="1:7" s="2" customFormat="1" x14ac:dyDescent="0.2">
      <c r="C16" s="134"/>
      <c r="D16" s="135"/>
      <c r="E16" s="135"/>
      <c r="F16" s="135"/>
    </row>
    <row r="17" spans="1:6" s="2" customFormat="1" x14ac:dyDescent="0.2">
      <c r="C17" s="134"/>
      <c r="D17" s="135"/>
      <c r="E17" s="135"/>
      <c r="F17" s="135"/>
    </row>
    <row r="18" spans="1:6" s="2" customFormat="1" x14ac:dyDescent="0.2">
      <c r="C18" s="134"/>
      <c r="D18" s="135"/>
      <c r="E18" s="135"/>
      <c r="F18" s="135"/>
    </row>
    <row r="19" spans="1:6" s="2" customFormat="1" x14ac:dyDescent="0.2">
      <c r="C19" s="134"/>
      <c r="D19" s="135"/>
      <c r="E19" s="135"/>
      <c r="F19" s="135"/>
    </row>
    <row r="20" spans="1:6" s="2" customFormat="1" x14ac:dyDescent="0.2">
      <c r="C20" s="134"/>
      <c r="D20" s="135"/>
      <c r="E20" s="135"/>
      <c r="F20" s="135"/>
    </row>
    <row r="21" spans="1:6" s="2" customFormat="1" x14ac:dyDescent="0.2">
      <c r="C21" s="134"/>
      <c r="D21" s="135"/>
      <c r="E21" s="135"/>
      <c r="F21" s="135"/>
    </row>
    <row r="22" spans="1:6" s="2" customFormat="1" x14ac:dyDescent="0.2">
      <c r="C22" s="134"/>
      <c r="D22" s="135"/>
      <c r="E22" s="135"/>
      <c r="F22" s="135"/>
    </row>
    <row r="23" spans="1:6" s="2" customFormat="1" x14ac:dyDescent="0.2">
      <c r="C23" s="134"/>
      <c r="D23" s="135"/>
      <c r="E23" s="135"/>
      <c r="F23" s="135"/>
    </row>
    <row r="24" spans="1:6" s="2" customFormat="1" x14ac:dyDescent="0.2">
      <c r="C24" s="152"/>
      <c r="D24" s="153"/>
      <c r="E24" s="153"/>
      <c r="F24" s="153"/>
    </row>
    <row r="25" spans="1:6" s="2" customFormat="1" x14ac:dyDescent="0.2">
      <c r="A25" t="s">
        <v>168</v>
      </c>
      <c r="B25"/>
      <c r="C25" s="168">
        <f>SUM(C4:C24)</f>
        <v>0</v>
      </c>
      <c r="D25" s="168">
        <f>SUM(D4:D24)</f>
        <v>0</v>
      </c>
      <c r="E25" s="168">
        <f>SUM(E4:E24)</f>
        <v>0</v>
      </c>
      <c r="F25" s="169">
        <f>SUM(C25:E25)</f>
        <v>0</v>
      </c>
    </row>
    <row r="26" spans="1:6" s="2" customFormat="1" x14ac:dyDescent="0.2"/>
    <row r="27" spans="1:6" s="2" customFormat="1" x14ac:dyDescent="0.2"/>
    <row r="28" spans="1:6" x14ac:dyDescent="0.2">
      <c r="A28" s="2"/>
      <c r="B28" s="2"/>
      <c r="C28" s="2"/>
      <c r="D28" s="2"/>
      <c r="E28" s="2"/>
      <c r="F28" s="2"/>
    </row>
    <row r="29" spans="1:6" s="2" customFormat="1" x14ac:dyDescent="0.2"/>
    <row r="30" spans="1:6" s="2" customFormat="1" x14ac:dyDescent="0.2"/>
    <row r="31" spans="1:6" s="2" customFormat="1" x14ac:dyDescent="0.2"/>
    <row r="32" spans="1:6" s="2" customFormat="1" x14ac:dyDescent="0.2"/>
    <row r="33" spans="1:6" s="2" customFormat="1" x14ac:dyDescent="0.2"/>
    <row r="34" spans="1:6" s="2" customFormat="1" x14ac:dyDescent="0.2"/>
    <row r="35" spans="1:6" s="2" customFormat="1" x14ac:dyDescent="0.2"/>
    <row r="36" spans="1:6" s="2" customFormat="1" x14ac:dyDescent="0.2">
      <c r="A36"/>
      <c r="B36"/>
      <c r="C36"/>
      <c r="D36"/>
      <c r="E36"/>
      <c r="F36"/>
    </row>
    <row r="37" spans="1:6" s="2" customFormat="1" x14ac:dyDescent="0.2">
      <c r="A37"/>
      <c r="B37"/>
      <c r="C37"/>
      <c r="D37"/>
      <c r="E37"/>
      <c r="F37"/>
    </row>
    <row r="38" spans="1:6" s="2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B00-000000000000}"/>
  </hyperlinks>
  <pageMargins left="0.25" right="0.25" top="0.75" bottom="0.75" header="0.3" footer="0.3"/>
  <pageSetup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J16" sqref="J16"/>
    </sheetView>
  </sheetViews>
  <sheetFormatPr defaultRowHeight="12.75" x14ac:dyDescent="0.2"/>
  <cols>
    <col min="1" max="1" width="8.7109375" customWidth="1"/>
    <col min="2" max="2" width="41" customWidth="1"/>
    <col min="3" max="6" width="17" customWidth="1"/>
  </cols>
  <sheetData>
    <row r="1" spans="1:7" s="91" customFormat="1" ht="15.75" x14ac:dyDescent="0.25">
      <c r="A1" s="189" t="s">
        <v>186</v>
      </c>
      <c r="B1" s="189"/>
      <c r="C1" s="189"/>
      <c r="D1" s="190"/>
      <c r="E1" s="190"/>
      <c r="F1" s="191" t="s">
        <v>187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C4" s="134"/>
      <c r="D4" s="135"/>
      <c r="E4" s="135"/>
      <c r="F4" s="135"/>
      <c r="G4" s="42" t="s">
        <v>167</v>
      </c>
    </row>
    <row r="5" spans="1:7" s="2" customFormat="1" x14ac:dyDescent="0.2">
      <c r="C5" s="134"/>
      <c r="D5" s="135"/>
      <c r="E5" s="135"/>
      <c r="F5" s="135"/>
    </row>
    <row r="6" spans="1:7" s="2" customFormat="1" x14ac:dyDescent="0.2">
      <c r="C6" s="134"/>
      <c r="D6" s="135"/>
      <c r="E6" s="135"/>
      <c r="F6" s="135"/>
    </row>
    <row r="7" spans="1:7" s="2" customFormat="1" x14ac:dyDescent="0.2">
      <c r="C7" s="134"/>
      <c r="D7" s="135"/>
      <c r="E7" s="135"/>
      <c r="F7" s="135"/>
    </row>
    <row r="8" spans="1:7" s="2" customFormat="1" x14ac:dyDescent="0.2">
      <c r="C8" s="134"/>
      <c r="D8" s="135"/>
      <c r="E8" s="135"/>
      <c r="F8" s="135"/>
    </row>
    <row r="9" spans="1:7" s="2" customFormat="1" x14ac:dyDescent="0.2">
      <c r="C9" s="134"/>
      <c r="D9" s="135"/>
      <c r="E9" s="135"/>
      <c r="F9" s="135"/>
    </row>
    <row r="10" spans="1:7" s="2" customFormat="1" x14ac:dyDescent="0.2">
      <c r="C10" s="134"/>
      <c r="D10" s="135"/>
      <c r="E10" s="135"/>
      <c r="F10" s="135"/>
    </row>
    <row r="11" spans="1:7" s="2" customFormat="1" x14ac:dyDescent="0.2">
      <c r="C11" s="134"/>
      <c r="D11" s="135"/>
      <c r="E11" s="135"/>
      <c r="F11" s="135"/>
    </row>
    <row r="12" spans="1:7" s="2" customFormat="1" x14ac:dyDescent="0.2">
      <c r="C12" s="134"/>
      <c r="D12" s="135"/>
      <c r="E12" s="135"/>
      <c r="F12" s="135"/>
    </row>
    <row r="13" spans="1:7" s="2" customFormat="1" x14ac:dyDescent="0.2">
      <c r="C13" s="134"/>
      <c r="D13" s="135"/>
      <c r="E13" s="135"/>
      <c r="F13" s="135"/>
    </row>
    <row r="14" spans="1:7" s="2" customFormat="1" x14ac:dyDescent="0.2">
      <c r="C14" s="134"/>
      <c r="D14" s="135"/>
      <c r="E14" s="135"/>
      <c r="F14" s="135"/>
    </row>
    <row r="15" spans="1:7" s="2" customFormat="1" x14ac:dyDescent="0.2">
      <c r="C15" s="134"/>
      <c r="D15" s="135"/>
      <c r="E15" s="135"/>
      <c r="F15" s="135"/>
    </row>
    <row r="16" spans="1:7" s="2" customFormat="1" x14ac:dyDescent="0.2">
      <c r="C16" s="134"/>
      <c r="D16" s="135"/>
      <c r="E16" s="135"/>
      <c r="F16" s="135"/>
    </row>
    <row r="17" spans="1:6" s="2" customFormat="1" x14ac:dyDescent="0.2">
      <c r="C17" s="134"/>
      <c r="D17" s="135"/>
      <c r="E17" s="135"/>
      <c r="F17" s="135"/>
    </row>
    <row r="18" spans="1:6" s="2" customFormat="1" x14ac:dyDescent="0.2">
      <c r="C18" s="134"/>
      <c r="D18" s="135"/>
      <c r="E18" s="135"/>
      <c r="F18" s="135"/>
    </row>
    <row r="19" spans="1:6" s="2" customFormat="1" x14ac:dyDescent="0.2">
      <c r="C19" s="134"/>
      <c r="D19" s="135"/>
      <c r="E19" s="135"/>
      <c r="F19" s="135"/>
    </row>
    <row r="20" spans="1:6" s="2" customFormat="1" x14ac:dyDescent="0.2">
      <c r="C20" s="134"/>
      <c r="D20" s="135"/>
      <c r="E20" s="135"/>
      <c r="F20" s="135"/>
    </row>
    <row r="21" spans="1:6" s="2" customFormat="1" x14ac:dyDescent="0.2">
      <c r="C21" s="134"/>
      <c r="D21" s="135"/>
      <c r="E21" s="135"/>
      <c r="F21" s="135"/>
    </row>
    <row r="22" spans="1:6" s="2" customFormat="1" x14ac:dyDescent="0.2">
      <c r="C22" s="134"/>
      <c r="D22" s="135"/>
      <c r="E22" s="135"/>
      <c r="F22" s="135"/>
    </row>
    <row r="23" spans="1:6" s="2" customFormat="1" x14ac:dyDescent="0.2">
      <c r="C23" s="134"/>
      <c r="D23" s="135"/>
      <c r="E23" s="135"/>
      <c r="F23" s="135"/>
    </row>
    <row r="24" spans="1:6" s="2" customFormat="1" x14ac:dyDescent="0.2">
      <c r="C24" s="152"/>
      <c r="D24" s="153"/>
      <c r="E24" s="153"/>
      <c r="F24" s="153"/>
    </row>
    <row r="25" spans="1:6" s="2" customFormat="1" x14ac:dyDescent="0.2">
      <c r="A25" t="s">
        <v>168</v>
      </c>
      <c r="B25"/>
      <c r="C25" s="168">
        <f>SUM(C4:C24)</f>
        <v>0</v>
      </c>
      <c r="D25" s="168">
        <f>SUM(D4:D24)</f>
        <v>0</v>
      </c>
      <c r="E25" s="168">
        <f>SUM(E4:E24)</f>
        <v>0</v>
      </c>
      <c r="F25" s="169">
        <f>SUM(C25:E25)</f>
        <v>0</v>
      </c>
    </row>
    <row r="26" spans="1:6" s="2" customFormat="1" x14ac:dyDescent="0.2"/>
    <row r="27" spans="1:6" s="2" customFormat="1" x14ac:dyDescent="0.2"/>
    <row r="28" spans="1:6" x14ac:dyDescent="0.2">
      <c r="A28" s="2"/>
      <c r="B28" s="2"/>
      <c r="C28" s="2"/>
      <c r="D28" s="2"/>
      <c r="E28" s="2"/>
      <c r="F28" s="2"/>
    </row>
    <row r="29" spans="1:6" s="2" customFormat="1" x14ac:dyDescent="0.2"/>
    <row r="30" spans="1:6" s="2" customFormat="1" x14ac:dyDescent="0.2"/>
    <row r="31" spans="1:6" s="2" customFormat="1" x14ac:dyDescent="0.2"/>
    <row r="32" spans="1:6" s="2" customFormat="1" x14ac:dyDescent="0.2"/>
    <row r="33" spans="1:6" s="2" customFormat="1" x14ac:dyDescent="0.2"/>
    <row r="34" spans="1:6" s="2" customFormat="1" x14ac:dyDescent="0.2"/>
    <row r="35" spans="1:6" s="2" customFormat="1" x14ac:dyDescent="0.2"/>
    <row r="36" spans="1:6" s="2" customFormat="1" x14ac:dyDescent="0.2">
      <c r="A36"/>
      <c r="B36"/>
      <c r="C36"/>
      <c r="D36"/>
      <c r="E36"/>
      <c r="F36"/>
    </row>
    <row r="37" spans="1:6" s="2" customFormat="1" x14ac:dyDescent="0.2">
      <c r="A37"/>
      <c r="B37"/>
      <c r="C37"/>
      <c r="D37"/>
      <c r="E37"/>
      <c r="F37"/>
    </row>
    <row r="38" spans="1:6" s="2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C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CP58"/>
  <sheetViews>
    <sheetView zoomScale="80" zoomScaleNormal="80" workbookViewId="0">
      <pane ySplit="9" topLeftCell="A10" activePane="bottomLeft" state="frozen"/>
      <selection activeCell="P1" sqref="P1"/>
      <selection pane="bottomLeft" activeCell="F21" sqref="F21"/>
    </sheetView>
  </sheetViews>
  <sheetFormatPr defaultRowHeight="12.75" x14ac:dyDescent="0.2"/>
  <cols>
    <col min="1" max="1" width="3.7109375" customWidth="1"/>
    <col min="2" max="2" width="17.7109375" bestFit="1" customWidth="1"/>
    <col min="3" max="3" width="23.7109375" bestFit="1" customWidth="1"/>
    <col min="4" max="4" width="8.5703125" bestFit="1" customWidth="1"/>
    <col min="5" max="5" width="12.5703125" customWidth="1"/>
    <col min="6" max="6" width="12.140625" bestFit="1" customWidth="1"/>
    <col min="7" max="16" width="12" customWidth="1"/>
    <col min="17" max="17" width="12" style="2" customWidth="1"/>
    <col min="18" max="18" width="13.7109375" bestFit="1" customWidth="1"/>
    <col min="19" max="19" width="13.42578125" customWidth="1"/>
  </cols>
  <sheetData>
    <row r="1" spans="1:19" ht="15.75" x14ac:dyDescent="0.25">
      <c r="A1" s="91" t="s">
        <v>149</v>
      </c>
    </row>
    <row r="4" spans="1:19" ht="15.75" x14ac:dyDescent="0.25">
      <c r="A4" s="256" t="s">
        <v>259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16"/>
      <c r="M4" s="16"/>
      <c r="N4" s="16"/>
      <c r="O4" s="16"/>
      <c r="P4" s="16"/>
      <c r="Q4" s="20"/>
      <c r="R4" s="16"/>
      <c r="S4" s="16"/>
    </row>
    <row r="5" spans="1:19" x14ac:dyDescent="0.2">
      <c r="A5" s="92" t="s">
        <v>150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0"/>
    </row>
    <row r="6" spans="1:19" x14ac:dyDescent="0.2">
      <c r="E6" s="19" t="s">
        <v>151</v>
      </c>
    </row>
    <row r="7" spans="1:19" ht="15.75" x14ac:dyDescent="0.25">
      <c r="D7" s="19" t="s">
        <v>86</v>
      </c>
      <c r="E7" s="93" t="s">
        <v>83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94"/>
      <c r="S7" s="93" t="s">
        <v>85</v>
      </c>
    </row>
    <row r="8" spans="1:19" x14ac:dyDescent="0.2">
      <c r="D8" s="96" t="s">
        <v>152</v>
      </c>
      <c r="E8" s="96" t="s">
        <v>86</v>
      </c>
      <c r="F8" s="97"/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  <c r="R8" s="96" t="s">
        <v>153</v>
      </c>
      <c r="S8" s="100" t="s">
        <v>86</v>
      </c>
    </row>
    <row r="9" spans="1:19" x14ac:dyDescent="0.2">
      <c r="B9" t="s">
        <v>154</v>
      </c>
      <c r="D9" s="101"/>
      <c r="E9" s="102"/>
      <c r="F9" s="265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101"/>
      <c r="S9" s="102"/>
    </row>
    <row r="10" spans="1:19" x14ac:dyDescent="0.2"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86"/>
      <c r="R10" s="19"/>
    </row>
    <row r="11" spans="1:19" x14ac:dyDescent="0.2">
      <c r="A11" s="64" t="s">
        <v>98</v>
      </c>
      <c r="S11" s="17"/>
    </row>
    <row r="12" spans="1:19" x14ac:dyDescent="0.2">
      <c r="B12" s="109" t="s">
        <v>260</v>
      </c>
      <c r="D12" s="19"/>
      <c r="E12" s="103">
        <f>'General-Summary'!D13</f>
        <v>0</v>
      </c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103">
        <f>SUM(F12:Q12)</f>
        <v>0</v>
      </c>
      <c r="S12" s="103">
        <f>E12+R12</f>
        <v>0</v>
      </c>
    </row>
    <row r="13" spans="1:19" x14ac:dyDescent="0.2">
      <c r="B13" t="s">
        <v>100</v>
      </c>
      <c r="D13" s="19">
        <v>523000</v>
      </c>
      <c r="E13" s="103">
        <f>'General-Summary'!D14</f>
        <v>0</v>
      </c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103">
        <f>SUM(F13:Q13)</f>
        <v>0</v>
      </c>
      <c r="S13" s="103">
        <f>E13+R13</f>
        <v>0</v>
      </c>
    </row>
    <row r="14" spans="1:19" x14ac:dyDescent="0.2">
      <c r="B14" t="s">
        <v>102</v>
      </c>
      <c r="D14" s="19">
        <v>524000</v>
      </c>
      <c r="E14" s="104">
        <f>'General-Summary'!D15</f>
        <v>0</v>
      </c>
      <c r="F14" s="268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105">
        <f>SUM(F14:Q14)</f>
        <v>0</v>
      </c>
      <c r="S14" s="105">
        <f>E14+R14</f>
        <v>0</v>
      </c>
    </row>
    <row r="15" spans="1:19" x14ac:dyDescent="0.2">
      <c r="B15" t="s">
        <v>155</v>
      </c>
      <c r="D15" s="19">
        <v>525000</v>
      </c>
      <c r="E15" s="104">
        <f>'General-Summary'!D16</f>
        <v>0</v>
      </c>
      <c r="F15" s="268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105">
        <f>SUM(F15:Q15)</f>
        <v>0</v>
      </c>
      <c r="S15" s="105">
        <f>E15+R15</f>
        <v>0</v>
      </c>
    </row>
    <row r="16" spans="1:19" x14ac:dyDescent="0.2">
      <c r="B16" t="s">
        <v>156</v>
      </c>
      <c r="D16" s="19">
        <v>551000</v>
      </c>
      <c r="E16" s="106">
        <f>'General-Summary'!D17</f>
        <v>0</v>
      </c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107">
        <f>SUM(F16:Q16)</f>
        <v>0</v>
      </c>
      <c r="S16" s="108">
        <f>E16+R16</f>
        <v>0</v>
      </c>
    </row>
    <row r="17" spans="1:94" x14ac:dyDescent="0.2">
      <c r="C17" s="34" t="s">
        <v>190</v>
      </c>
      <c r="D17" s="34">
        <v>500000</v>
      </c>
      <c r="E17" s="103">
        <f>SUM(E12:E16)</f>
        <v>0</v>
      </c>
      <c r="F17" s="103">
        <f>SUM(F12:F16)</f>
        <v>0</v>
      </c>
      <c r="G17" s="103">
        <f t="shared" ref="G17:Q17" si="0">SUM(G12:G16)</f>
        <v>0</v>
      </c>
      <c r="H17" s="103">
        <f t="shared" si="0"/>
        <v>0</v>
      </c>
      <c r="I17" s="103">
        <f t="shared" si="0"/>
        <v>0</v>
      </c>
      <c r="J17" s="103">
        <f t="shared" si="0"/>
        <v>0</v>
      </c>
      <c r="K17" s="103">
        <f t="shared" si="0"/>
        <v>0</v>
      </c>
      <c r="L17" s="103">
        <f t="shared" si="0"/>
        <v>0</v>
      </c>
      <c r="M17" s="103">
        <f t="shared" si="0"/>
        <v>0</v>
      </c>
      <c r="N17" s="103">
        <f t="shared" si="0"/>
        <v>0</v>
      </c>
      <c r="O17" s="103">
        <f t="shared" si="0"/>
        <v>0</v>
      </c>
      <c r="P17" s="103">
        <f t="shared" si="0"/>
        <v>0</v>
      </c>
      <c r="Q17" s="103">
        <f t="shared" si="0"/>
        <v>0</v>
      </c>
      <c r="R17" s="103">
        <f>SUM(R12:R16)</f>
        <v>0</v>
      </c>
      <c r="S17" s="103">
        <f>SUM(S12:S16)</f>
        <v>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x14ac:dyDescent="0.2"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84"/>
      <c r="R18" s="18"/>
      <c r="S18" s="1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x14ac:dyDescent="0.2">
      <c r="A19" s="64" t="s">
        <v>108</v>
      </c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84"/>
      <c r="R19" s="18"/>
      <c r="S19" s="1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x14ac:dyDescent="0.2">
      <c r="B20" s="109" t="s">
        <v>260</v>
      </c>
      <c r="E20" s="103">
        <f>'General-Summary'!D21</f>
        <v>0</v>
      </c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103">
        <f>SUM(F20:Q20)</f>
        <v>0</v>
      </c>
      <c r="S20" s="103">
        <f>E20+R20</f>
        <v>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x14ac:dyDescent="0.2">
      <c r="B21" s="109" t="s">
        <v>157</v>
      </c>
      <c r="D21">
        <v>641000</v>
      </c>
      <c r="E21" s="103">
        <f>'General-Summary'!D22</f>
        <v>0</v>
      </c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103">
        <f>SUM(F21:Q21)</f>
        <v>0</v>
      </c>
      <c r="S21" s="103">
        <f>E21+R21</f>
        <v>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x14ac:dyDescent="0.2">
      <c r="B22" s="109" t="s">
        <v>158</v>
      </c>
      <c r="D22">
        <v>651000</v>
      </c>
      <c r="E22" s="108">
        <f>'General-Summary'!D23</f>
        <v>0</v>
      </c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108">
        <f>SUM(F22:Q22)</f>
        <v>0</v>
      </c>
      <c r="S22" s="108">
        <f>E22+R22</f>
        <v>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x14ac:dyDescent="0.2">
      <c r="C23" s="34" t="s">
        <v>113</v>
      </c>
      <c r="D23" s="34">
        <v>600000</v>
      </c>
      <c r="E23" s="103">
        <f t="shared" ref="E23:S23" si="1">SUM(E20:E22)</f>
        <v>0</v>
      </c>
      <c r="F23" s="103">
        <f t="shared" si="1"/>
        <v>0</v>
      </c>
      <c r="G23" s="103">
        <f t="shared" si="1"/>
        <v>0</v>
      </c>
      <c r="H23" s="103">
        <f t="shared" si="1"/>
        <v>0</v>
      </c>
      <c r="I23" s="103">
        <f t="shared" si="1"/>
        <v>0</v>
      </c>
      <c r="J23" s="103">
        <f t="shared" si="1"/>
        <v>0</v>
      </c>
      <c r="K23" s="103">
        <f t="shared" si="1"/>
        <v>0</v>
      </c>
      <c r="L23" s="103">
        <f t="shared" si="1"/>
        <v>0</v>
      </c>
      <c r="M23" s="103">
        <f t="shared" si="1"/>
        <v>0</v>
      </c>
      <c r="N23" s="103">
        <f t="shared" si="1"/>
        <v>0</v>
      </c>
      <c r="O23" s="103">
        <f t="shared" si="1"/>
        <v>0</v>
      </c>
      <c r="P23" s="103">
        <f t="shared" si="1"/>
        <v>0</v>
      </c>
      <c r="Q23" s="110">
        <f t="shared" si="1"/>
        <v>0</v>
      </c>
      <c r="R23" s="103">
        <f t="shared" si="1"/>
        <v>0</v>
      </c>
      <c r="S23" s="103">
        <f t="shared" si="1"/>
        <v>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x14ac:dyDescent="0.2"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84"/>
      <c r="R24" s="18"/>
      <c r="S24" s="1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x14ac:dyDescent="0.2">
      <c r="A25" s="64" t="s">
        <v>114</v>
      </c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84"/>
      <c r="R25" s="18"/>
      <c r="S25" s="18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x14ac:dyDescent="0.2">
      <c r="A26" s="64"/>
      <c r="B26" s="109" t="s">
        <v>260</v>
      </c>
      <c r="D26" s="19"/>
      <c r="E26" s="103">
        <f>'General-Summary'!D27</f>
        <v>0</v>
      </c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103">
        <f t="shared" ref="R26:R46" si="2">SUM(F26:Q26)</f>
        <v>0</v>
      </c>
      <c r="S26" s="103">
        <f t="shared" ref="S26:S46" si="3">E26+R26</f>
        <v>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x14ac:dyDescent="0.2">
      <c r="A27" s="64"/>
      <c r="B27" t="s">
        <v>115</v>
      </c>
      <c r="D27" s="19">
        <v>712100</v>
      </c>
      <c r="E27" s="103">
        <f>'General-Summary'!D28</f>
        <v>0</v>
      </c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103">
        <f t="shared" ref="R27" si="4">SUM(F27:Q27)</f>
        <v>0</v>
      </c>
      <c r="S27" s="103">
        <f t="shared" ref="S27" si="5">E27+R27</f>
        <v>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x14ac:dyDescent="0.2">
      <c r="B28" t="s">
        <v>116</v>
      </c>
      <c r="D28" s="19">
        <v>714100</v>
      </c>
      <c r="E28" s="103">
        <f>'General-Summary'!D29</f>
        <v>0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103">
        <f t="shared" si="2"/>
        <v>0</v>
      </c>
      <c r="S28" s="103">
        <f t="shared" si="3"/>
        <v>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x14ac:dyDescent="0.2">
      <c r="B29" t="s">
        <v>117</v>
      </c>
      <c r="D29" s="19">
        <v>714110</v>
      </c>
      <c r="E29" s="103">
        <f>'General-Summary'!D30</f>
        <v>0</v>
      </c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103">
        <f t="shared" si="2"/>
        <v>0</v>
      </c>
      <c r="S29" s="103">
        <f t="shared" si="3"/>
        <v>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x14ac:dyDescent="0.2">
      <c r="B30" t="s">
        <v>118</v>
      </c>
      <c r="D30" s="19">
        <v>715100</v>
      </c>
      <c r="E30" s="103">
        <f>'General-Summary'!D31</f>
        <v>0</v>
      </c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103">
        <f t="shared" si="2"/>
        <v>0</v>
      </c>
      <c r="S30" s="103">
        <f t="shared" si="3"/>
        <v>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x14ac:dyDescent="0.2">
      <c r="B31" t="s">
        <v>119</v>
      </c>
      <c r="D31" s="19">
        <v>719100</v>
      </c>
      <c r="E31" s="103">
        <f>'General-Summary'!D32</f>
        <v>0</v>
      </c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103">
        <f t="shared" si="2"/>
        <v>0</v>
      </c>
      <c r="S31" s="103">
        <f t="shared" si="3"/>
        <v>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x14ac:dyDescent="0.2">
      <c r="B32" t="s">
        <v>120</v>
      </c>
      <c r="D32" s="19">
        <v>727110</v>
      </c>
      <c r="E32" s="103">
        <f>'General-Summary'!D33</f>
        <v>0</v>
      </c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103">
        <f>SUM(F32:Q32)</f>
        <v>0</v>
      </c>
      <c r="S32" s="103">
        <f>E32+R32</f>
        <v>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2:94" x14ac:dyDescent="0.2">
      <c r="B33" t="s">
        <v>121</v>
      </c>
      <c r="D33" s="19">
        <v>727120</v>
      </c>
      <c r="E33" s="103">
        <f>'General-Summary'!D34</f>
        <v>0</v>
      </c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103">
        <f>SUM(F33:Q33)</f>
        <v>0</v>
      </c>
      <c r="S33" s="103">
        <f>E33+R33</f>
        <v>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2:94" x14ac:dyDescent="0.2">
      <c r="B34" t="s">
        <v>122</v>
      </c>
      <c r="D34" s="19">
        <v>727130</v>
      </c>
      <c r="E34" s="103">
        <f>'General-Summary'!D35</f>
        <v>0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103">
        <f t="shared" si="2"/>
        <v>0</v>
      </c>
      <c r="S34" s="103">
        <f t="shared" si="3"/>
        <v>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2:94" x14ac:dyDescent="0.2">
      <c r="B35" s="109" t="s">
        <v>159</v>
      </c>
      <c r="D35" s="19">
        <v>727250</v>
      </c>
      <c r="E35" s="103">
        <f>'General-Summary'!D36</f>
        <v>0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103">
        <f t="shared" si="2"/>
        <v>0</v>
      </c>
      <c r="S35" s="103">
        <f t="shared" si="3"/>
        <v>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2:94" x14ac:dyDescent="0.2">
      <c r="B36" s="109" t="s">
        <v>160</v>
      </c>
      <c r="D36" s="19">
        <v>727350</v>
      </c>
      <c r="E36" s="103">
        <f>'General-Summary'!D37</f>
        <v>0</v>
      </c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103">
        <f>SUM(F36:Q36)</f>
        <v>0</v>
      </c>
      <c r="S36" s="103">
        <f t="shared" si="3"/>
        <v>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2:94" x14ac:dyDescent="0.2">
      <c r="B37" t="s">
        <v>125</v>
      </c>
      <c r="D37" s="19">
        <v>733100</v>
      </c>
      <c r="E37" s="103">
        <f>'General-Summary'!D38</f>
        <v>0</v>
      </c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103">
        <f t="shared" si="2"/>
        <v>0</v>
      </c>
      <c r="S37" s="103">
        <f t="shared" si="3"/>
        <v>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2:94" x14ac:dyDescent="0.2">
      <c r="B38" t="s">
        <v>161</v>
      </c>
      <c r="D38" s="19">
        <v>742100</v>
      </c>
      <c r="E38" s="103">
        <f>'General-Summary'!D39</f>
        <v>0</v>
      </c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103">
        <f t="shared" si="2"/>
        <v>0</v>
      </c>
      <c r="S38" s="103">
        <f t="shared" si="3"/>
        <v>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2:94" x14ac:dyDescent="0.2">
      <c r="B39" t="s">
        <v>127</v>
      </c>
      <c r="D39" s="19">
        <v>743200</v>
      </c>
      <c r="E39" s="103">
        <f>'General-Summary'!D40</f>
        <v>0</v>
      </c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103">
        <f t="shared" si="2"/>
        <v>0</v>
      </c>
      <c r="S39" s="103">
        <f t="shared" si="3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2:94" x14ac:dyDescent="0.2">
      <c r="B40" t="s">
        <v>128</v>
      </c>
      <c r="D40" s="19">
        <v>751103</v>
      </c>
      <c r="E40" s="103">
        <f>'General-Summary'!D41</f>
        <v>0</v>
      </c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111">
        <f t="shared" si="2"/>
        <v>0</v>
      </c>
      <c r="S40" s="103">
        <f t="shared" si="3"/>
        <v>0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2:94" x14ac:dyDescent="0.2">
      <c r="B41" t="s">
        <v>129</v>
      </c>
      <c r="D41" s="19">
        <v>752100</v>
      </c>
      <c r="E41" s="103">
        <f>'General-Summary'!D42</f>
        <v>0</v>
      </c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103">
        <f t="shared" si="2"/>
        <v>0</v>
      </c>
      <c r="S41" s="103">
        <f t="shared" si="3"/>
        <v>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2:94" x14ac:dyDescent="0.2">
      <c r="B42" t="s">
        <v>130</v>
      </c>
      <c r="D42" s="19"/>
      <c r="E42" s="103">
        <f>'General-Summary'!D43</f>
        <v>0</v>
      </c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103">
        <f t="shared" si="2"/>
        <v>0</v>
      </c>
      <c r="S42" s="103">
        <f t="shared" si="3"/>
        <v>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2:94" x14ac:dyDescent="0.2">
      <c r="B43" t="s">
        <v>131</v>
      </c>
      <c r="D43" s="19"/>
      <c r="E43" s="103">
        <f>'General-Summary'!D44</f>
        <v>0</v>
      </c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103">
        <f t="shared" si="2"/>
        <v>0</v>
      </c>
      <c r="S43" s="103">
        <f t="shared" si="3"/>
        <v>0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</row>
    <row r="44" spans="2:94" x14ac:dyDescent="0.2">
      <c r="B44" t="s">
        <v>132</v>
      </c>
      <c r="D44" s="19"/>
      <c r="E44" s="103">
        <f>'General-Summary'!D45</f>
        <v>0</v>
      </c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103">
        <f t="shared" si="2"/>
        <v>0</v>
      </c>
      <c r="S44" s="103">
        <f t="shared" si="3"/>
        <v>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</row>
    <row r="45" spans="2:94" x14ac:dyDescent="0.2">
      <c r="B45" t="s">
        <v>133</v>
      </c>
      <c r="D45" s="112">
        <v>771100</v>
      </c>
      <c r="E45" s="103">
        <f>'General-Summary'!D46</f>
        <v>0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103">
        <f t="shared" si="2"/>
        <v>0</v>
      </c>
      <c r="S45" s="103">
        <f t="shared" si="3"/>
        <v>0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</row>
    <row r="46" spans="2:94" x14ac:dyDescent="0.2">
      <c r="B46" t="s">
        <v>134</v>
      </c>
      <c r="D46" s="112">
        <v>771200</v>
      </c>
      <c r="E46" s="108">
        <f>'General-Summary'!D47</f>
        <v>0</v>
      </c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108">
        <f t="shared" si="2"/>
        <v>0</v>
      </c>
      <c r="S46" s="108">
        <f t="shared" si="3"/>
        <v>0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</row>
    <row r="47" spans="2:94" x14ac:dyDescent="0.2">
      <c r="C47" s="34" t="s">
        <v>135</v>
      </c>
      <c r="D47" s="34">
        <v>700000</v>
      </c>
      <c r="E47" s="103">
        <f t="shared" ref="E47:S47" si="6">SUM(E26:E46)</f>
        <v>0</v>
      </c>
      <c r="F47" s="103">
        <f t="shared" si="6"/>
        <v>0</v>
      </c>
      <c r="G47" s="103">
        <f t="shared" si="6"/>
        <v>0</v>
      </c>
      <c r="H47" s="103">
        <f t="shared" si="6"/>
        <v>0</v>
      </c>
      <c r="I47" s="103">
        <f t="shared" si="6"/>
        <v>0</v>
      </c>
      <c r="J47" s="103">
        <f t="shared" si="6"/>
        <v>0</v>
      </c>
      <c r="K47" s="103">
        <f t="shared" si="6"/>
        <v>0</v>
      </c>
      <c r="L47" s="103">
        <f t="shared" si="6"/>
        <v>0</v>
      </c>
      <c r="M47" s="103">
        <f t="shared" si="6"/>
        <v>0</v>
      </c>
      <c r="N47" s="103">
        <f t="shared" si="6"/>
        <v>0</v>
      </c>
      <c r="O47" s="103">
        <f t="shared" si="6"/>
        <v>0</v>
      </c>
      <c r="P47" s="103">
        <f t="shared" si="6"/>
        <v>0</v>
      </c>
      <c r="Q47" s="110">
        <f t="shared" si="6"/>
        <v>0</v>
      </c>
      <c r="R47" s="103">
        <f t="shared" si="6"/>
        <v>0</v>
      </c>
      <c r="S47" s="103">
        <f t="shared" si="6"/>
        <v>0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</row>
    <row r="48" spans="2:94" x14ac:dyDescent="0.2">
      <c r="E48" s="1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4"/>
      <c r="R48" s="18"/>
      <c r="S48" s="18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</row>
    <row r="49" spans="1:94" x14ac:dyDescent="0.2">
      <c r="A49" s="64" t="s">
        <v>136</v>
      </c>
      <c r="E49" s="1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4"/>
      <c r="R49" s="18"/>
      <c r="S49" s="18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</row>
    <row r="50" spans="1:94" x14ac:dyDescent="0.2">
      <c r="B50" s="109" t="s">
        <v>260</v>
      </c>
      <c r="D50" s="19"/>
      <c r="E50" s="103">
        <f>'General-Summary'!D51</f>
        <v>0</v>
      </c>
      <c r="F50" s="269"/>
      <c r="G50" s="269"/>
      <c r="H50" s="269"/>
      <c r="I50" s="269"/>
      <c r="J50" s="270"/>
      <c r="K50" s="270"/>
      <c r="L50" s="270"/>
      <c r="M50" s="270"/>
      <c r="N50" s="270"/>
      <c r="O50" s="270"/>
      <c r="P50" s="270"/>
      <c r="Q50" s="270"/>
      <c r="R50" s="113">
        <f>SUM(F50:Q50)</f>
        <v>0</v>
      </c>
      <c r="S50" s="105">
        <f>E50+R50</f>
        <v>0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</row>
    <row r="51" spans="1:94" x14ac:dyDescent="0.2">
      <c r="B51" t="s">
        <v>137</v>
      </c>
      <c r="D51" s="19" t="s">
        <v>138</v>
      </c>
      <c r="E51" s="103">
        <f>'General-Summary'!D52</f>
        <v>0</v>
      </c>
      <c r="F51" s="269"/>
      <c r="G51" s="269"/>
      <c r="H51" s="269"/>
      <c r="I51" s="269"/>
      <c r="J51" s="270"/>
      <c r="K51" s="270"/>
      <c r="L51" s="270"/>
      <c r="M51" s="270"/>
      <c r="N51" s="270"/>
      <c r="O51" s="270"/>
      <c r="P51" s="270"/>
      <c r="Q51" s="270"/>
      <c r="R51" s="113">
        <f>SUM(F51:Q51)</f>
        <v>0</v>
      </c>
      <c r="S51" s="105">
        <f>E51+R51</f>
        <v>0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</row>
    <row r="52" spans="1:94" x14ac:dyDescent="0.2">
      <c r="B52" t="s">
        <v>139</v>
      </c>
      <c r="D52" s="19">
        <v>843100</v>
      </c>
      <c r="E52" s="106">
        <f>'General-Summary'!D53</f>
        <v>0</v>
      </c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108">
        <f>SUM(F52:Q52)</f>
        <v>0</v>
      </c>
      <c r="S52" s="108">
        <f>E52+R52</f>
        <v>0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</row>
    <row r="53" spans="1:94" x14ac:dyDescent="0.2">
      <c r="C53" s="64" t="s">
        <v>140</v>
      </c>
      <c r="D53" s="64">
        <v>800000</v>
      </c>
      <c r="E53" s="114">
        <f t="shared" ref="E53:S53" si="7">SUM(E50:E52)</f>
        <v>0</v>
      </c>
      <c r="F53" s="114">
        <f>SUM(F50:F52)</f>
        <v>0</v>
      </c>
      <c r="G53" s="114">
        <f t="shared" si="7"/>
        <v>0</v>
      </c>
      <c r="H53" s="114">
        <f t="shared" si="7"/>
        <v>0</v>
      </c>
      <c r="I53" s="114">
        <f t="shared" si="7"/>
        <v>0</v>
      </c>
      <c r="J53" s="114">
        <f t="shared" si="7"/>
        <v>0</v>
      </c>
      <c r="K53" s="114">
        <f t="shared" si="7"/>
        <v>0</v>
      </c>
      <c r="L53" s="114">
        <f t="shared" si="7"/>
        <v>0</v>
      </c>
      <c r="M53" s="114">
        <f t="shared" si="7"/>
        <v>0</v>
      </c>
      <c r="N53" s="114">
        <f t="shared" si="7"/>
        <v>0</v>
      </c>
      <c r="O53" s="114">
        <f t="shared" si="7"/>
        <v>0</v>
      </c>
      <c r="P53" s="114">
        <f t="shared" si="7"/>
        <v>0</v>
      </c>
      <c r="Q53" s="115">
        <f t="shared" si="7"/>
        <v>0</v>
      </c>
      <c r="R53" s="103">
        <f t="shared" si="7"/>
        <v>0</v>
      </c>
      <c r="S53" s="103">
        <f t="shared" si="7"/>
        <v>0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</row>
    <row r="54" spans="1:94" x14ac:dyDescent="0.2"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</row>
    <row r="55" spans="1:94" x14ac:dyDescent="0.2">
      <c r="B55" t="s">
        <v>162</v>
      </c>
      <c r="F55" s="116">
        <f t="shared" ref="F55:S55" si="8">F17+F23+F47+F53</f>
        <v>0</v>
      </c>
      <c r="G55" s="116">
        <f t="shared" si="8"/>
        <v>0</v>
      </c>
      <c r="H55" s="116">
        <f t="shared" si="8"/>
        <v>0</v>
      </c>
      <c r="I55" s="116">
        <f t="shared" si="8"/>
        <v>0</v>
      </c>
      <c r="J55" s="116">
        <f t="shared" si="8"/>
        <v>0</v>
      </c>
      <c r="K55" s="116">
        <f t="shared" si="8"/>
        <v>0</v>
      </c>
      <c r="L55" s="116">
        <f t="shared" si="8"/>
        <v>0</v>
      </c>
      <c r="M55" s="116">
        <f t="shared" si="8"/>
        <v>0</v>
      </c>
      <c r="N55" s="116">
        <f t="shared" si="8"/>
        <v>0</v>
      </c>
      <c r="O55" s="116">
        <f t="shared" si="8"/>
        <v>0</v>
      </c>
      <c r="P55" s="116">
        <f t="shared" si="8"/>
        <v>0</v>
      </c>
      <c r="Q55" s="116">
        <f t="shared" si="8"/>
        <v>0</v>
      </c>
      <c r="R55" s="116">
        <f t="shared" si="8"/>
        <v>0</v>
      </c>
      <c r="S55" s="116">
        <f t="shared" si="8"/>
        <v>0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</row>
    <row r="56" spans="1:94" x14ac:dyDescent="0.2"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</row>
    <row r="57" spans="1:94" x14ac:dyDescent="0.2"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</row>
    <row r="58" spans="1:94" ht="15.75" x14ac:dyDescent="0.25">
      <c r="A58" s="91" t="s">
        <v>163</v>
      </c>
    </row>
  </sheetData>
  <sheetProtection sheet="1" objects="1" scenarios="1" insertColumns="0" selectLockedCells="1"/>
  <pageMargins left="0.25" right="0.25" top="0.75" bottom="0.75" header="0.3" footer="0.3"/>
  <pageSetup scale="5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I25" sqref="I25"/>
    </sheetView>
  </sheetViews>
  <sheetFormatPr defaultRowHeight="12.75" x14ac:dyDescent="0.2"/>
  <cols>
    <col min="1" max="1" width="8.7109375" customWidth="1"/>
    <col min="2" max="2" width="43.5703125" customWidth="1"/>
    <col min="3" max="6" width="16.5703125" customWidth="1"/>
  </cols>
  <sheetData>
    <row r="1" spans="1:7" s="91" customFormat="1" ht="15.75" x14ac:dyDescent="0.25">
      <c r="A1" s="189" t="s">
        <v>139</v>
      </c>
      <c r="B1" s="189"/>
      <c r="C1" s="189"/>
      <c r="D1" s="190"/>
      <c r="E1" s="190"/>
      <c r="F1" s="190">
        <v>843100</v>
      </c>
    </row>
    <row r="2" spans="1:7" x14ac:dyDescent="0.2">
      <c r="A2" s="161"/>
      <c r="B2" s="161"/>
      <c r="C2" s="204" t="s">
        <v>188</v>
      </c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205" t="s">
        <v>193</v>
      </c>
      <c r="D3" s="165" t="s">
        <v>91</v>
      </c>
      <c r="E3" s="165" t="s">
        <v>93</v>
      </c>
      <c r="F3" s="139"/>
    </row>
    <row r="4" spans="1:7" s="2" customFormat="1" x14ac:dyDescent="0.2">
      <c r="C4" s="134"/>
      <c r="D4" s="135"/>
      <c r="E4" s="135"/>
      <c r="F4" s="135"/>
      <c r="G4" s="42" t="s">
        <v>167</v>
      </c>
    </row>
    <row r="5" spans="1:7" s="2" customFormat="1" x14ac:dyDescent="0.2">
      <c r="C5" s="134"/>
      <c r="D5" s="135"/>
      <c r="E5" s="135"/>
      <c r="F5" s="135"/>
    </row>
    <row r="6" spans="1:7" s="2" customFormat="1" x14ac:dyDescent="0.2">
      <c r="C6" s="134"/>
      <c r="D6" s="135"/>
      <c r="E6" s="135"/>
      <c r="F6" s="135"/>
    </row>
    <row r="7" spans="1:7" s="2" customFormat="1" x14ac:dyDescent="0.2">
      <c r="C7" s="134"/>
      <c r="D7" s="135"/>
      <c r="E7" s="135"/>
      <c r="F7" s="135"/>
    </row>
    <row r="8" spans="1:7" s="2" customFormat="1" x14ac:dyDescent="0.2">
      <c r="C8" s="134"/>
      <c r="D8" s="135"/>
      <c r="E8" s="135"/>
      <c r="F8" s="135"/>
    </row>
    <row r="9" spans="1:7" s="2" customFormat="1" x14ac:dyDescent="0.2">
      <c r="C9" s="134"/>
      <c r="D9" s="135"/>
      <c r="E9" s="135"/>
      <c r="F9" s="135"/>
    </row>
    <row r="10" spans="1:7" s="2" customFormat="1" x14ac:dyDescent="0.2">
      <c r="C10" s="134"/>
      <c r="D10" s="135"/>
      <c r="E10" s="135"/>
      <c r="F10" s="135"/>
    </row>
    <row r="11" spans="1:7" s="2" customFormat="1" x14ac:dyDescent="0.2">
      <c r="C11" s="134"/>
      <c r="D11" s="135"/>
      <c r="E11" s="135"/>
      <c r="F11" s="135"/>
    </row>
    <row r="12" spans="1:7" s="2" customFormat="1" x14ac:dyDescent="0.2">
      <c r="C12" s="134"/>
      <c r="D12" s="135"/>
      <c r="E12" s="135"/>
      <c r="F12" s="135"/>
    </row>
    <row r="13" spans="1:7" s="2" customFormat="1" x14ac:dyDescent="0.2">
      <c r="C13" s="134"/>
      <c r="D13" s="135"/>
      <c r="E13" s="135"/>
      <c r="F13" s="135"/>
    </row>
    <row r="14" spans="1:7" s="2" customFormat="1" x14ac:dyDescent="0.2">
      <c r="C14" s="134"/>
      <c r="D14" s="135"/>
      <c r="E14" s="135"/>
      <c r="F14" s="135"/>
    </row>
    <row r="15" spans="1:7" s="2" customFormat="1" x14ac:dyDescent="0.2">
      <c r="C15" s="134"/>
      <c r="D15" s="135"/>
      <c r="E15" s="135"/>
      <c r="F15" s="135"/>
    </row>
    <row r="16" spans="1:7" s="2" customFormat="1" x14ac:dyDescent="0.2">
      <c r="C16" s="134"/>
      <c r="D16" s="135"/>
      <c r="E16" s="135"/>
      <c r="F16" s="135"/>
    </row>
    <row r="17" spans="1:6" s="2" customFormat="1" x14ac:dyDescent="0.2">
      <c r="C17" s="134"/>
      <c r="D17" s="135"/>
      <c r="E17" s="135"/>
      <c r="F17" s="135"/>
    </row>
    <row r="18" spans="1:6" s="2" customFormat="1" x14ac:dyDescent="0.2">
      <c r="C18" s="134"/>
      <c r="D18" s="135"/>
      <c r="E18" s="135"/>
      <c r="F18" s="135"/>
    </row>
    <row r="19" spans="1:6" s="2" customFormat="1" x14ac:dyDescent="0.2">
      <c r="C19" s="134"/>
      <c r="D19" s="135"/>
      <c r="E19" s="135"/>
      <c r="F19" s="135"/>
    </row>
    <row r="20" spans="1:6" s="2" customFormat="1" x14ac:dyDescent="0.2">
      <c r="C20" s="134"/>
      <c r="D20" s="135"/>
      <c r="E20" s="135"/>
      <c r="F20" s="135"/>
    </row>
    <row r="21" spans="1:6" s="2" customFormat="1" x14ac:dyDescent="0.2">
      <c r="C21" s="134"/>
      <c r="D21" s="135"/>
      <c r="E21" s="135"/>
      <c r="F21" s="135"/>
    </row>
    <row r="22" spans="1:6" s="2" customFormat="1" x14ac:dyDescent="0.2">
      <c r="C22" s="134"/>
      <c r="D22" s="135"/>
      <c r="E22" s="135"/>
      <c r="F22" s="135"/>
    </row>
    <row r="23" spans="1:6" s="2" customFormat="1" x14ac:dyDescent="0.2">
      <c r="C23" s="134"/>
      <c r="D23" s="135"/>
      <c r="E23" s="135"/>
      <c r="F23" s="135"/>
    </row>
    <row r="24" spans="1:6" s="2" customFormat="1" x14ac:dyDescent="0.2">
      <c r="C24" s="152"/>
      <c r="D24" s="153"/>
      <c r="E24" s="153"/>
      <c r="F24" s="153"/>
    </row>
    <row r="25" spans="1:6" s="2" customFormat="1" x14ac:dyDescent="0.2">
      <c r="A25" t="s">
        <v>168</v>
      </c>
      <c r="B25"/>
      <c r="C25" s="168">
        <f>SUM(C4:C24)</f>
        <v>0</v>
      </c>
      <c r="D25" s="168">
        <f>SUM(D4:D24)</f>
        <v>0</v>
      </c>
      <c r="E25" s="168">
        <f>SUM(E4:E24)</f>
        <v>0</v>
      </c>
      <c r="F25" s="169">
        <f>SUM(C25:E25)</f>
        <v>0</v>
      </c>
    </row>
    <row r="26" spans="1:6" s="2" customFormat="1" x14ac:dyDescent="0.2"/>
    <row r="27" spans="1:6" s="2" customFormat="1" x14ac:dyDescent="0.2"/>
    <row r="28" spans="1:6" x14ac:dyDescent="0.2">
      <c r="A28" s="2"/>
      <c r="B28" s="2"/>
      <c r="C28" s="2"/>
      <c r="D28" s="2"/>
      <c r="E28" s="2"/>
      <c r="F28" s="2"/>
    </row>
    <row r="29" spans="1:6" s="2" customFormat="1" x14ac:dyDescent="0.2"/>
    <row r="30" spans="1:6" s="2" customFormat="1" x14ac:dyDescent="0.2"/>
    <row r="31" spans="1:6" s="2" customFormat="1" x14ac:dyDescent="0.2"/>
    <row r="32" spans="1:6" s="2" customFormat="1" x14ac:dyDescent="0.2"/>
    <row r="33" spans="1:6" s="2" customFormat="1" x14ac:dyDescent="0.2"/>
    <row r="34" spans="1:6" s="2" customFormat="1" x14ac:dyDescent="0.2"/>
    <row r="35" spans="1:6" s="2" customFormat="1" x14ac:dyDescent="0.2"/>
    <row r="36" spans="1:6" s="2" customFormat="1" x14ac:dyDescent="0.2">
      <c r="A36"/>
      <c r="B36"/>
      <c r="C36"/>
      <c r="D36"/>
      <c r="E36"/>
      <c r="F36"/>
    </row>
    <row r="37" spans="1:6" s="2" customFormat="1" x14ac:dyDescent="0.2">
      <c r="A37"/>
      <c r="B37"/>
      <c r="C37"/>
      <c r="D37"/>
      <c r="E37"/>
      <c r="F37"/>
    </row>
    <row r="38" spans="1:6" s="2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D00-000000000000}"/>
  </hyperlinks>
  <pageMargins left="0.25" right="0.25" top="0.75" bottom="0.75" header="0.3" footer="0.3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G61"/>
  <sheetViews>
    <sheetView zoomScaleNormal="100" workbookViewId="0">
      <pane ySplit="3" topLeftCell="A4" activePane="bottomLeft" state="frozen"/>
      <selection activeCell="P1" sqref="P1"/>
      <selection pane="bottomLeft" activeCell="B46" sqref="B46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39" customWidth="1"/>
  </cols>
  <sheetData>
    <row r="1" spans="1:7" s="121" customFormat="1" ht="14.25" customHeight="1" x14ac:dyDescent="0.25">
      <c r="A1" s="117" t="s">
        <v>100</v>
      </c>
      <c r="B1" s="118"/>
      <c r="C1" s="118"/>
      <c r="D1" s="119"/>
      <c r="E1" s="119"/>
      <c r="F1" s="120">
        <v>523100</v>
      </c>
      <c r="G1" s="109"/>
    </row>
    <row r="2" spans="1:7" x14ac:dyDescent="0.2">
      <c r="A2" s="122"/>
      <c r="B2" s="122"/>
      <c r="C2" s="123"/>
      <c r="D2" s="124"/>
      <c r="E2" s="124" t="s">
        <v>164</v>
      </c>
      <c r="F2" s="125"/>
      <c r="G2" s="109"/>
    </row>
    <row r="3" spans="1:7" x14ac:dyDescent="0.2">
      <c r="A3" s="34" t="s">
        <v>165</v>
      </c>
      <c r="B3" s="34" t="s">
        <v>166</v>
      </c>
      <c r="C3" s="126"/>
      <c r="D3" s="127" t="s">
        <v>91</v>
      </c>
      <c r="E3" s="127" t="s">
        <v>93</v>
      </c>
      <c r="F3" s="125"/>
      <c r="G3" s="109"/>
    </row>
    <row r="4" spans="1:7" s="2" customFormat="1" x14ac:dyDescent="0.2">
      <c r="A4" s="128"/>
      <c r="B4" s="12"/>
      <c r="C4" s="129"/>
      <c r="D4" s="130"/>
      <c r="E4" s="130"/>
      <c r="F4" s="130"/>
      <c r="G4" s="131" t="s">
        <v>167</v>
      </c>
    </row>
    <row r="5" spans="1:7" s="2" customFormat="1" x14ac:dyDescent="0.2">
      <c r="A5" s="128"/>
      <c r="B5" s="12"/>
      <c r="C5" s="129"/>
      <c r="D5" s="130"/>
      <c r="E5" s="130"/>
      <c r="F5" s="130"/>
      <c r="G5" s="12"/>
    </row>
    <row r="6" spans="1:7" s="2" customFormat="1" x14ac:dyDescent="0.2">
      <c r="A6" s="128"/>
      <c r="B6" s="12"/>
      <c r="C6" s="129"/>
      <c r="D6" s="130"/>
      <c r="E6" s="130"/>
      <c r="F6" s="130"/>
      <c r="G6" s="12"/>
    </row>
    <row r="7" spans="1:7" s="2" customFormat="1" x14ac:dyDescent="0.2">
      <c r="A7" s="128"/>
      <c r="B7" s="12"/>
      <c r="C7" s="129"/>
      <c r="D7" s="130"/>
      <c r="E7" s="130"/>
      <c r="F7" s="130"/>
      <c r="G7" s="12"/>
    </row>
    <row r="8" spans="1:7" s="2" customFormat="1" x14ac:dyDescent="0.2">
      <c r="A8" s="128"/>
      <c r="B8" s="12"/>
      <c r="C8" s="129"/>
      <c r="D8" s="130"/>
      <c r="E8" s="130"/>
      <c r="F8" s="130"/>
      <c r="G8" s="12"/>
    </row>
    <row r="9" spans="1:7" s="2" customFormat="1" x14ac:dyDescent="0.2">
      <c r="A9" s="128"/>
      <c r="B9" s="12"/>
      <c r="C9" s="129"/>
      <c r="D9" s="130"/>
      <c r="E9" s="130"/>
      <c r="F9" s="130"/>
      <c r="G9" s="12"/>
    </row>
    <row r="10" spans="1:7" s="2" customFormat="1" x14ac:dyDescent="0.2">
      <c r="A10" s="128"/>
      <c r="B10" s="12"/>
      <c r="C10" s="129"/>
      <c r="D10" s="130"/>
      <c r="E10" s="130"/>
      <c r="F10" s="130"/>
      <c r="G10" s="12"/>
    </row>
    <row r="11" spans="1:7" s="2" customFormat="1" x14ac:dyDescent="0.2">
      <c r="A11" s="128"/>
      <c r="B11" s="12"/>
      <c r="C11" s="129"/>
      <c r="D11" s="130"/>
      <c r="E11" s="130"/>
      <c r="F11" s="130"/>
      <c r="G11" s="12"/>
    </row>
    <row r="12" spans="1:7" s="2" customFormat="1" x14ac:dyDescent="0.2">
      <c r="A12" s="128"/>
      <c r="B12" s="12"/>
      <c r="C12" s="129"/>
      <c r="D12" s="130"/>
      <c r="E12" s="130"/>
      <c r="F12" s="130"/>
      <c r="G12" s="12"/>
    </row>
    <row r="13" spans="1:7" s="2" customFormat="1" x14ac:dyDescent="0.2">
      <c r="A13" s="128"/>
      <c r="B13" s="12"/>
      <c r="C13" s="129"/>
      <c r="D13" s="130"/>
      <c r="E13" s="130"/>
      <c r="F13" s="130"/>
      <c r="G13" s="12"/>
    </row>
    <row r="14" spans="1:7" s="2" customFormat="1" x14ac:dyDescent="0.2">
      <c r="A14" s="128"/>
      <c r="B14" s="12"/>
      <c r="C14" s="129"/>
      <c r="D14" s="130"/>
      <c r="E14" s="130"/>
      <c r="F14" s="130"/>
      <c r="G14" s="12"/>
    </row>
    <row r="15" spans="1:7" s="2" customFormat="1" x14ac:dyDescent="0.2">
      <c r="A15" s="128"/>
      <c r="B15" s="12"/>
      <c r="C15" s="129"/>
      <c r="D15" s="130"/>
      <c r="E15" s="130"/>
      <c r="F15" s="130"/>
      <c r="G15" s="12"/>
    </row>
    <row r="16" spans="1:7" s="2" customFormat="1" x14ac:dyDescent="0.2">
      <c r="A16" s="128"/>
      <c r="B16" s="12"/>
      <c r="C16" s="129"/>
      <c r="D16" s="130"/>
      <c r="E16" s="130"/>
      <c r="F16" s="130"/>
      <c r="G16" s="12"/>
    </row>
    <row r="17" spans="1:7" s="2" customFormat="1" x14ac:dyDescent="0.2">
      <c r="A17" s="128"/>
      <c r="B17" s="12"/>
      <c r="C17" s="129"/>
      <c r="D17" s="130"/>
      <c r="E17" s="130"/>
      <c r="F17" s="130"/>
      <c r="G17" s="12"/>
    </row>
    <row r="18" spans="1:7" s="2" customFormat="1" x14ac:dyDescent="0.2">
      <c r="A18" s="128"/>
      <c r="B18" s="12"/>
      <c r="C18" s="129"/>
      <c r="D18" s="130"/>
      <c r="E18" s="130"/>
      <c r="F18" s="130"/>
      <c r="G18" s="12"/>
    </row>
    <row r="19" spans="1:7" s="2" customFormat="1" x14ac:dyDescent="0.2">
      <c r="A19" s="128"/>
      <c r="B19" s="12"/>
      <c r="C19" s="129"/>
      <c r="D19" s="130"/>
      <c r="E19" s="130"/>
      <c r="F19" s="130"/>
      <c r="G19" s="12"/>
    </row>
    <row r="20" spans="1:7" s="2" customFormat="1" x14ac:dyDescent="0.2">
      <c r="A20" s="128"/>
      <c r="B20" s="12"/>
      <c r="C20" s="129"/>
      <c r="D20" s="130"/>
      <c r="E20" s="130"/>
      <c r="F20" s="130"/>
      <c r="G20" s="12"/>
    </row>
    <row r="21" spans="1:7" s="2" customFormat="1" x14ac:dyDescent="0.2">
      <c r="A21" s="128"/>
      <c r="B21" s="12"/>
      <c r="C21" s="129"/>
      <c r="D21" s="130"/>
      <c r="E21" s="130"/>
      <c r="F21" s="130"/>
      <c r="G21" s="12"/>
    </row>
    <row r="22" spans="1:7" s="2" customFormat="1" x14ac:dyDescent="0.2">
      <c r="A22" s="128"/>
      <c r="B22" s="12"/>
      <c r="C22" s="129"/>
      <c r="D22" s="130"/>
      <c r="E22" s="130"/>
      <c r="F22" s="130"/>
      <c r="G22" s="12"/>
    </row>
    <row r="23" spans="1:7" s="2" customFormat="1" x14ac:dyDescent="0.2">
      <c r="A23" s="128"/>
      <c r="B23" s="12"/>
      <c r="C23" s="129"/>
      <c r="D23" s="130"/>
      <c r="E23" s="130"/>
      <c r="F23" s="130"/>
      <c r="G23" s="12"/>
    </row>
    <row r="24" spans="1:7" s="2" customFormat="1" x14ac:dyDescent="0.2">
      <c r="A24" s="128"/>
      <c r="B24" s="12"/>
      <c r="C24" s="129"/>
      <c r="D24" s="130"/>
      <c r="E24" s="130"/>
      <c r="F24" s="130"/>
      <c r="G24" s="12"/>
    </row>
    <row r="25" spans="1:7" s="2" customFormat="1" x14ac:dyDescent="0.2">
      <c r="A25" s="12"/>
      <c r="B25" s="12"/>
      <c r="C25" s="129"/>
      <c r="D25" s="130"/>
      <c r="E25" s="130"/>
      <c r="F25" s="130"/>
      <c r="G25" s="12"/>
    </row>
    <row r="26" spans="1:7" s="2" customFormat="1" x14ac:dyDescent="0.2">
      <c r="A26" s="12"/>
      <c r="B26" s="12"/>
      <c r="C26" s="129"/>
      <c r="D26" s="130"/>
      <c r="E26" s="130"/>
      <c r="F26" s="130"/>
      <c r="G26" s="12"/>
    </row>
    <row r="27" spans="1:7" s="2" customFormat="1" x14ac:dyDescent="0.2">
      <c r="A27" s="12"/>
      <c r="B27" s="12"/>
      <c r="C27" s="129"/>
      <c r="D27" s="130"/>
      <c r="E27" s="130"/>
      <c r="F27" s="130"/>
      <c r="G27" s="12"/>
    </row>
    <row r="28" spans="1:7" s="2" customFormat="1" x14ac:dyDescent="0.2">
      <c r="A28" s="3" t="s">
        <v>168</v>
      </c>
      <c r="B28" s="3"/>
      <c r="C28" s="194"/>
      <c r="D28" s="133">
        <f>SUM(D4:D27)</f>
        <v>0</v>
      </c>
      <c r="E28" s="132">
        <f>SUM(E4:E27)</f>
        <v>0</v>
      </c>
      <c r="F28" s="133">
        <f>SUM(D28:E28)</f>
        <v>0</v>
      </c>
      <c r="G28" s="12"/>
    </row>
    <row r="29" spans="1:7" s="2" customFormat="1" x14ac:dyDescent="0.2">
      <c r="C29" s="134"/>
      <c r="D29" s="135"/>
      <c r="E29" s="135"/>
      <c r="F29" s="135"/>
      <c r="G29" s="12"/>
    </row>
    <row r="30" spans="1:7" s="2" customFormat="1" x14ac:dyDescent="0.2">
      <c r="C30" s="134"/>
      <c r="D30" s="135"/>
      <c r="E30" s="135"/>
      <c r="F30" s="135"/>
      <c r="G30" s="12"/>
    </row>
    <row r="31" spans="1:7" s="2" customFormat="1" x14ac:dyDescent="0.2">
      <c r="C31" s="134"/>
      <c r="D31" s="135"/>
      <c r="E31" s="135"/>
      <c r="F31" s="135"/>
      <c r="G31" s="12"/>
    </row>
    <row r="32" spans="1:7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36"/>
      <c r="D47" s="137"/>
      <c r="E47" s="137"/>
      <c r="F47" s="137"/>
    </row>
    <row r="48" spans="1:6" s="2" customFormat="1" x14ac:dyDescent="0.2">
      <c r="A48" s="64"/>
      <c r="B48" s="64"/>
      <c r="C48" s="138"/>
      <c r="D48" s="138"/>
      <c r="E48" s="138"/>
      <c r="F48" s="138"/>
    </row>
    <row r="49" spans="1:7" s="2" customFormat="1" x14ac:dyDescent="0.2">
      <c r="D49" s="135"/>
      <c r="E49" s="135"/>
      <c r="F49" s="135"/>
    </row>
    <row r="50" spans="1:7" s="2" customFormat="1" x14ac:dyDescent="0.2">
      <c r="D50" s="135"/>
      <c r="E50" s="135"/>
      <c r="F50" s="135"/>
    </row>
    <row r="51" spans="1:7" x14ac:dyDescent="0.2">
      <c r="A51" s="2"/>
      <c r="B51" s="2"/>
      <c r="C51" s="2"/>
      <c r="D51" s="135"/>
      <c r="E51" s="135"/>
      <c r="F51" s="135"/>
      <c r="G51" s="16"/>
    </row>
    <row r="52" spans="1:7" s="2" customFormat="1" x14ac:dyDescent="0.2">
      <c r="D52" s="135"/>
      <c r="E52" s="135"/>
      <c r="F52" s="135"/>
    </row>
    <row r="53" spans="1:7" s="2" customFormat="1" x14ac:dyDescent="0.2">
      <c r="D53" s="135"/>
      <c r="E53" s="135"/>
      <c r="F53" s="135"/>
    </row>
    <row r="54" spans="1:7" s="2" customFormat="1" x14ac:dyDescent="0.2">
      <c r="D54" s="135"/>
      <c r="E54" s="135"/>
      <c r="F54" s="135"/>
    </row>
    <row r="55" spans="1:7" s="2" customFormat="1" x14ac:dyDescent="0.2">
      <c r="D55" s="135"/>
      <c r="E55" s="135"/>
      <c r="F55" s="135"/>
    </row>
    <row r="56" spans="1:7" s="2" customFormat="1" x14ac:dyDescent="0.2">
      <c r="D56" s="135"/>
      <c r="E56" s="135"/>
      <c r="F56" s="135"/>
    </row>
    <row r="57" spans="1:7" s="2" customFormat="1" x14ac:dyDescent="0.2">
      <c r="D57" s="135"/>
      <c r="E57" s="135"/>
      <c r="F57" s="135"/>
    </row>
    <row r="58" spans="1:7" s="2" customFormat="1" x14ac:dyDescent="0.2">
      <c r="D58" s="135"/>
      <c r="E58" s="135"/>
      <c r="F58" s="135"/>
    </row>
    <row r="59" spans="1:7" s="2" customFormat="1" x14ac:dyDescent="0.2">
      <c r="A59"/>
      <c r="B59"/>
      <c r="C59"/>
      <c r="D59" s="139"/>
      <c r="E59" s="139"/>
      <c r="F59" s="139"/>
    </row>
    <row r="60" spans="1:7" s="2" customFormat="1" x14ac:dyDescent="0.2">
      <c r="A60"/>
      <c r="B60"/>
      <c r="C60"/>
      <c r="D60" s="139"/>
      <c r="E60" s="139"/>
      <c r="F60" s="139"/>
    </row>
    <row r="61" spans="1:7" s="2" customFormat="1" x14ac:dyDescent="0.2">
      <c r="A61"/>
      <c r="B61"/>
      <c r="C61"/>
      <c r="D61" s="139"/>
      <c r="E61" s="139"/>
      <c r="F61" s="139"/>
    </row>
  </sheetData>
  <sheetProtection sheet="1" objects="1" scenarios="1" formatCells="0" formatColumns="0" formatRows="0" insertRows="0" deleteRows="0" selectLockedCells="1" sort="0" autoFilter="0"/>
  <protectedRanges>
    <protectedRange sqref="O4:IV30 M16:N30 M4:N8 N9:N15 M9:M12 A4:F27 G4:L30" name="Range1"/>
  </protectedRanges>
  <hyperlinks>
    <hyperlink ref="G4" location="'General-Summary'!A1" display="General Summary Tab" xr:uid="{00000000-0004-0000-03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1:O64"/>
  <sheetViews>
    <sheetView workbookViewId="0">
      <pane ySplit="6" topLeftCell="A7" activePane="bottomLeft" state="frozen"/>
      <selection activeCell="P1" sqref="P1"/>
      <selection pane="bottomLeft" activeCell="I24" sqref="I24"/>
    </sheetView>
  </sheetViews>
  <sheetFormatPr defaultRowHeight="12.75" x14ac:dyDescent="0.2"/>
  <cols>
    <col min="2" max="2" width="48.7109375" customWidth="1"/>
    <col min="3" max="3" width="13.140625" customWidth="1"/>
    <col min="4" max="6" width="16.7109375" style="139" customWidth="1"/>
    <col min="10" max="11" width="15.42578125" customWidth="1"/>
    <col min="12" max="12" width="11" customWidth="1"/>
    <col min="13" max="13" width="12.5703125" bestFit="1" customWidth="1"/>
    <col min="14" max="15" width="11.85546875" bestFit="1" customWidth="1"/>
  </cols>
  <sheetData>
    <row r="1" spans="1:15" s="121" customFormat="1" ht="14.25" customHeight="1" x14ac:dyDescent="0.25">
      <c r="A1" s="117" t="s">
        <v>102</v>
      </c>
      <c r="B1" s="117"/>
      <c r="C1" s="117"/>
      <c r="D1" s="140"/>
      <c r="E1" s="140"/>
      <c r="F1" s="120">
        <v>524100</v>
      </c>
      <c r="H1" s="274"/>
      <c r="I1" s="275" t="s">
        <v>261</v>
      </c>
      <c r="J1" s="276" t="s">
        <v>262</v>
      </c>
      <c r="K1" s="279"/>
    </row>
    <row r="2" spans="1:15" s="273" customFormat="1" ht="14.25" customHeight="1" x14ac:dyDescent="0.25">
      <c r="A2" s="271"/>
      <c r="B2" s="271"/>
      <c r="C2" s="271"/>
      <c r="D2" s="272"/>
      <c r="E2" s="272"/>
      <c r="F2" s="144"/>
      <c r="H2" s="274"/>
      <c r="I2" s="274"/>
      <c r="J2" s="276" t="s">
        <v>263</v>
      </c>
      <c r="K2" s="279"/>
    </row>
    <row r="3" spans="1:15" s="273" customFormat="1" ht="14.25" customHeight="1" x14ac:dyDescent="0.25">
      <c r="A3" s="271"/>
      <c r="B3" s="271"/>
      <c r="C3" s="271"/>
      <c r="D3" s="272"/>
      <c r="E3" s="272"/>
      <c r="F3" s="144"/>
      <c r="H3" s="274"/>
      <c r="I3" s="274"/>
      <c r="J3" s="276" t="s">
        <v>264</v>
      </c>
      <c r="K3" s="279"/>
    </row>
    <row r="4" spans="1:15" s="273" customFormat="1" ht="14.25" customHeight="1" x14ac:dyDescent="0.25">
      <c r="A4" s="271"/>
      <c r="B4" s="271"/>
      <c r="C4" s="271"/>
      <c r="D4" s="272"/>
      <c r="E4" s="272"/>
      <c r="F4" s="144"/>
      <c r="H4" s="274"/>
      <c r="I4" s="274"/>
      <c r="J4" s="277" t="s">
        <v>265</v>
      </c>
      <c r="K4" s="278">
        <f>((K1*K2)*K3)*2</f>
        <v>0</v>
      </c>
    </row>
    <row r="5" spans="1:15" x14ac:dyDescent="0.2">
      <c r="A5" s="122"/>
      <c r="B5" s="122"/>
      <c r="C5" s="123"/>
      <c r="D5" s="124"/>
      <c r="E5" s="124" t="s">
        <v>164</v>
      </c>
      <c r="F5" s="125"/>
    </row>
    <row r="6" spans="1:15" x14ac:dyDescent="0.2">
      <c r="A6" s="34" t="s">
        <v>165</v>
      </c>
      <c r="B6" s="34" t="s">
        <v>166</v>
      </c>
      <c r="C6" s="126"/>
      <c r="D6" s="127" t="s">
        <v>91</v>
      </c>
      <c r="E6" s="127" t="s">
        <v>93</v>
      </c>
      <c r="F6" s="125"/>
    </row>
    <row r="7" spans="1:15" s="2" customFormat="1" ht="39" x14ac:dyDescent="0.25">
      <c r="A7" s="141"/>
      <c r="B7" s="20" t="s">
        <v>256</v>
      </c>
      <c r="C7" s="134"/>
      <c r="D7" s="135"/>
      <c r="E7" s="135"/>
      <c r="F7" s="135"/>
      <c r="G7" s="42" t="s">
        <v>167</v>
      </c>
      <c r="J7" s="241" t="s">
        <v>254</v>
      </c>
      <c r="K7" s="242" t="s">
        <v>251</v>
      </c>
      <c r="L7" s="304" t="s">
        <v>255</v>
      </c>
      <c r="M7" s="304"/>
      <c r="N7" s="243" t="s">
        <v>248</v>
      </c>
      <c r="O7" s="244" t="s">
        <v>89</v>
      </c>
    </row>
    <row r="8" spans="1:15" s="2" customFormat="1" x14ac:dyDescent="0.2">
      <c r="A8" s="141"/>
      <c r="B8" s="282" t="s">
        <v>266</v>
      </c>
      <c r="C8" s="134"/>
      <c r="D8" s="135"/>
      <c r="E8" s="135"/>
      <c r="F8" s="135"/>
      <c r="J8" s="245"/>
      <c r="K8" s="246"/>
      <c r="L8" s="233"/>
      <c r="M8" s="247" t="s">
        <v>88</v>
      </c>
      <c r="N8" s="248" t="s">
        <v>92</v>
      </c>
      <c r="O8" s="249" t="s">
        <v>95</v>
      </c>
    </row>
    <row r="9" spans="1:15" s="2" customFormat="1" ht="13.5" thickBot="1" x14ac:dyDescent="0.25">
      <c r="A9" s="141"/>
      <c r="B9" s="282" t="s">
        <v>267</v>
      </c>
      <c r="C9" s="134"/>
      <c r="D9" s="135"/>
      <c r="E9" s="135"/>
      <c r="F9" s="135"/>
      <c r="J9" s="250" t="s">
        <v>250</v>
      </c>
      <c r="K9" s="251"/>
      <c r="L9" s="252" t="s">
        <v>252</v>
      </c>
      <c r="M9" s="253" t="s">
        <v>253</v>
      </c>
      <c r="N9" s="254" t="s">
        <v>96</v>
      </c>
      <c r="O9" s="255" t="s">
        <v>96</v>
      </c>
    </row>
    <row r="10" spans="1:15" s="2" customFormat="1" x14ac:dyDescent="0.2">
      <c r="A10" s="141"/>
      <c r="B10" s="283" t="s">
        <v>268</v>
      </c>
      <c r="C10" s="134"/>
      <c r="D10" s="135"/>
      <c r="E10" s="135"/>
      <c r="F10" s="135"/>
      <c r="J10" s="227"/>
      <c r="K10" s="231" t="s">
        <v>249</v>
      </c>
      <c r="L10" s="234"/>
      <c r="M10" s="235"/>
      <c r="N10" s="232">
        <v>1500</v>
      </c>
      <c r="O10" s="227"/>
    </row>
    <row r="11" spans="1:15" s="2" customFormat="1" ht="15" x14ac:dyDescent="0.2">
      <c r="A11" s="141"/>
      <c r="B11" s="282" t="s">
        <v>269</v>
      </c>
      <c r="C11" s="134"/>
      <c r="D11" s="135"/>
      <c r="E11" s="135"/>
      <c r="F11" s="135"/>
      <c r="J11" s="281">
        <v>45115</v>
      </c>
      <c r="K11" s="12"/>
      <c r="L11" s="240"/>
      <c r="M11" s="236"/>
      <c r="N11" s="130">
        <f>+N10-L11-M11</f>
        <v>1500</v>
      </c>
      <c r="O11" s="226">
        <f t="shared" ref="O11:O23" si="0">SUM(N11/7.25)</f>
        <v>206.89655172413794</v>
      </c>
    </row>
    <row r="12" spans="1:15" s="2" customFormat="1" ht="15" x14ac:dyDescent="0.2">
      <c r="A12" s="141"/>
      <c r="B12" s="285" t="s">
        <v>271</v>
      </c>
      <c r="C12" s="134"/>
      <c r="D12" s="135"/>
      <c r="E12" s="135"/>
      <c r="F12" s="135"/>
      <c r="J12" s="281">
        <v>45129</v>
      </c>
      <c r="K12" s="12"/>
      <c r="L12" s="240"/>
      <c r="M12" s="236"/>
      <c r="N12" s="130">
        <f t="shared" ref="N12:N23" si="1">+N11-L12-M12</f>
        <v>1500</v>
      </c>
      <c r="O12" s="226">
        <f t="shared" si="0"/>
        <v>206.89655172413794</v>
      </c>
    </row>
    <row r="13" spans="1:15" s="2" customFormat="1" ht="15" x14ac:dyDescent="0.2">
      <c r="A13" s="141"/>
      <c r="B13" s="282" t="s">
        <v>270</v>
      </c>
      <c r="C13" s="134"/>
      <c r="D13" s="135"/>
      <c r="E13" s="135"/>
      <c r="F13" s="135"/>
      <c r="J13" s="281">
        <v>45143</v>
      </c>
      <c r="K13" s="12"/>
      <c r="L13" s="240"/>
      <c r="M13" s="236"/>
      <c r="N13" s="130">
        <f t="shared" si="1"/>
        <v>1500</v>
      </c>
      <c r="O13" s="226">
        <f t="shared" si="0"/>
        <v>206.89655172413794</v>
      </c>
    </row>
    <row r="14" spans="1:15" s="2" customFormat="1" ht="15" x14ac:dyDescent="0.2">
      <c r="A14" s="141"/>
      <c r="B14" s="283" t="s">
        <v>272</v>
      </c>
      <c r="C14" s="134"/>
      <c r="D14" s="135"/>
      <c r="E14" s="135"/>
      <c r="F14" s="135"/>
      <c r="J14" s="281">
        <v>45157</v>
      </c>
      <c r="K14" s="12"/>
      <c r="L14" s="240"/>
      <c r="M14" s="236"/>
      <c r="N14" s="130">
        <f t="shared" si="1"/>
        <v>1500</v>
      </c>
      <c r="O14" s="226">
        <f t="shared" si="0"/>
        <v>206.89655172413794</v>
      </c>
    </row>
    <row r="15" spans="1:15" s="2" customFormat="1" ht="15" x14ac:dyDescent="0.2">
      <c r="A15" s="141"/>
      <c r="B15" s="283" t="s">
        <v>273</v>
      </c>
      <c r="C15" s="134"/>
      <c r="D15" s="135"/>
      <c r="E15" s="135"/>
      <c r="F15" s="135"/>
      <c r="J15" s="281">
        <v>45171</v>
      </c>
      <c r="K15" s="12"/>
      <c r="L15" s="240"/>
      <c r="M15" s="236"/>
      <c r="N15" s="135">
        <f t="shared" si="1"/>
        <v>1500</v>
      </c>
      <c r="O15" s="226">
        <f t="shared" si="0"/>
        <v>206.89655172413794</v>
      </c>
    </row>
    <row r="16" spans="1:15" s="2" customFormat="1" ht="15" x14ac:dyDescent="0.2">
      <c r="A16" s="141"/>
      <c r="B16" s="282" t="s">
        <v>276</v>
      </c>
      <c r="C16" s="134"/>
      <c r="D16" s="135"/>
      <c r="E16" s="135"/>
      <c r="F16" s="135"/>
      <c r="J16" s="281">
        <v>45185</v>
      </c>
      <c r="K16" s="12"/>
      <c r="L16" s="240"/>
      <c r="M16" s="236"/>
      <c r="N16" s="135">
        <f t="shared" si="1"/>
        <v>1500</v>
      </c>
      <c r="O16" s="226">
        <f t="shared" si="0"/>
        <v>206.89655172413794</v>
      </c>
    </row>
    <row r="17" spans="1:15" s="2" customFormat="1" ht="15" x14ac:dyDescent="0.2">
      <c r="A17" s="141"/>
      <c r="B17" s="283" t="s">
        <v>277</v>
      </c>
      <c r="C17" s="134"/>
      <c r="D17" s="135"/>
      <c r="E17" s="135"/>
      <c r="F17" s="135"/>
      <c r="J17" s="281">
        <v>45199</v>
      </c>
      <c r="K17" s="12"/>
      <c r="L17" s="240"/>
      <c r="M17" s="236"/>
      <c r="N17" s="135">
        <f t="shared" si="1"/>
        <v>1500</v>
      </c>
      <c r="O17" s="226">
        <f t="shared" si="0"/>
        <v>206.89655172413794</v>
      </c>
    </row>
    <row r="18" spans="1:15" s="2" customFormat="1" ht="15" x14ac:dyDescent="0.2">
      <c r="A18" s="141"/>
      <c r="B18" s="286" t="s">
        <v>290</v>
      </c>
      <c r="C18" s="134"/>
      <c r="D18" s="135"/>
      <c r="E18" s="135"/>
      <c r="F18" s="135"/>
      <c r="J18" s="281">
        <v>45213</v>
      </c>
      <c r="K18" s="12"/>
      <c r="L18" s="240"/>
      <c r="M18" s="236"/>
      <c r="N18" s="135">
        <f t="shared" si="1"/>
        <v>1500</v>
      </c>
      <c r="O18" s="226">
        <f t="shared" si="0"/>
        <v>206.89655172413794</v>
      </c>
    </row>
    <row r="19" spans="1:15" s="2" customFormat="1" ht="15" x14ac:dyDescent="0.2">
      <c r="A19" s="141"/>
      <c r="B19" s="283" t="s">
        <v>278</v>
      </c>
      <c r="C19" s="134"/>
      <c r="D19" s="135"/>
      <c r="E19" s="135"/>
      <c r="F19" s="135"/>
      <c r="J19" s="281">
        <v>45227</v>
      </c>
      <c r="K19" s="12"/>
      <c r="L19" s="240"/>
      <c r="M19" s="236"/>
      <c r="N19" s="135">
        <f t="shared" si="1"/>
        <v>1500</v>
      </c>
      <c r="O19" s="226">
        <f t="shared" si="0"/>
        <v>206.89655172413794</v>
      </c>
    </row>
    <row r="20" spans="1:15" s="2" customFormat="1" ht="15" x14ac:dyDescent="0.2">
      <c r="A20" s="141"/>
      <c r="B20" s="285" t="s">
        <v>289</v>
      </c>
      <c r="C20" s="134"/>
      <c r="D20" s="135"/>
      <c r="E20" s="135"/>
      <c r="F20" s="135"/>
      <c r="J20" s="281">
        <v>45241</v>
      </c>
      <c r="K20" s="12"/>
      <c r="L20" s="240"/>
      <c r="M20" s="236"/>
      <c r="N20" s="135">
        <f t="shared" si="1"/>
        <v>1500</v>
      </c>
      <c r="O20" s="226">
        <f t="shared" si="0"/>
        <v>206.89655172413794</v>
      </c>
    </row>
    <row r="21" spans="1:15" s="2" customFormat="1" ht="15" x14ac:dyDescent="0.2">
      <c r="A21" s="141"/>
      <c r="B21" s="282" t="s">
        <v>279</v>
      </c>
      <c r="C21" s="134"/>
      <c r="D21" s="135"/>
      <c r="E21" s="135"/>
      <c r="F21" s="135"/>
      <c r="J21" s="281">
        <v>45255</v>
      </c>
      <c r="L21" s="240"/>
      <c r="M21" s="236"/>
      <c r="N21" s="135">
        <f t="shared" si="1"/>
        <v>1500</v>
      </c>
      <c r="O21" s="226">
        <f t="shared" si="0"/>
        <v>206.89655172413794</v>
      </c>
    </row>
    <row r="22" spans="1:15" s="2" customFormat="1" ht="15" x14ac:dyDescent="0.2">
      <c r="A22" s="141"/>
      <c r="B22" s="282" t="s">
        <v>280</v>
      </c>
      <c r="C22" s="134"/>
      <c r="D22" s="135"/>
      <c r="E22" s="135"/>
      <c r="F22" s="135"/>
      <c r="J22" s="281">
        <v>45269</v>
      </c>
      <c r="L22" s="240"/>
      <c r="M22" s="236"/>
      <c r="N22" s="135">
        <f t="shared" si="1"/>
        <v>1500</v>
      </c>
      <c r="O22" s="226">
        <f t="shared" si="0"/>
        <v>206.89655172413794</v>
      </c>
    </row>
    <row r="23" spans="1:15" s="2" customFormat="1" ht="15" x14ac:dyDescent="0.2">
      <c r="A23" s="141"/>
      <c r="B23" s="282" t="s">
        <v>281</v>
      </c>
      <c r="C23" s="134"/>
      <c r="D23" s="135"/>
      <c r="E23" s="135"/>
      <c r="F23" s="135"/>
      <c r="J23" s="281">
        <v>45283</v>
      </c>
      <c r="L23" s="240"/>
      <c r="M23" s="236"/>
      <c r="N23" s="135">
        <f t="shared" si="1"/>
        <v>1500</v>
      </c>
      <c r="O23" s="226">
        <f t="shared" si="0"/>
        <v>206.89655172413794</v>
      </c>
    </row>
    <row r="24" spans="1:15" s="2" customFormat="1" x14ac:dyDescent="0.2">
      <c r="A24" s="141"/>
      <c r="B24" s="282" t="s">
        <v>288</v>
      </c>
      <c r="C24" s="134"/>
      <c r="D24" s="135"/>
      <c r="E24" s="135"/>
      <c r="F24" s="135"/>
      <c r="J24" s="227"/>
      <c r="K24" s="228" t="s">
        <v>249</v>
      </c>
      <c r="L24" s="237"/>
      <c r="M24" s="238"/>
      <c r="N24" s="229">
        <v>1500</v>
      </c>
      <c r="O24" s="226"/>
    </row>
    <row r="25" spans="1:15" s="2" customFormat="1" ht="15" x14ac:dyDescent="0.25">
      <c r="A25" s="141"/>
      <c r="B25" s="282" t="s">
        <v>282</v>
      </c>
      <c r="C25" s="134"/>
      <c r="D25" s="135"/>
      <c r="E25" s="135"/>
      <c r="F25" s="135"/>
      <c r="J25" s="280">
        <v>45297</v>
      </c>
      <c r="K25" s="12"/>
      <c r="L25" s="240"/>
      <c r="M25" s="236"/>
      <c r="N25" s="135">
        <f t="shared" ref="N25:N37" si="2">+N24-L25-M25</f>
        <v>1500</v>
      </c>
      <c r="O25" s="226">
        <f t="shared" ref="O25:O37" si="3">SUM(N25/7.25)</f>
        <v>206.89655172413794</v>
      </c>
    </row>
    <row r="26" spans="1:15" s="2" customFormat="1" ht="15" x14ac:dyDescent="0.25">
      <c r="A26" s="141"/>
      <c r="B26" s="282" t="s">
        <v>283</v>
      </c>
      <c r="C26" s="134"/>
      <c r="D26" s="135"/>
      <c r="E26" s="135"/>
      <c r="F26" s="135"/>
      <c r="J26" s="280">
        <v>45311</v>
      </c>
      <c r="K26" s="12"/>
      <c r="L26" s="240"/>
      <c r="M26" s="236"/>
      <c r="N26" s="135">
        <f t="shared" si="2"/>
        <v>1500</v>
      </c>
      <c r="O26" s="226">
        <f t="shared" si="3"/>
        <v>206.89655172413794</v>
      </c>
    </row>
    <row r="27" spans="1:15" s="2" customFormat="1" ht="15" x14ac:dyDescent="0.25">
      <c r="A27" s="141"/>
      <c r="B27" s="282" t="s">
        <v>284</v>
      </c>
      <c r="C27" s="134"/>
      <c r="D27" s="135"/>
      <c r="E27" s="135"/>
      <c r="F27" s="135"/>
      <c r="J27" s="280">
        <v>45325</v>
      </c>
      <c r="K27" s="12"/>
      <c r="L27" s="240"/>
      <c r="M27" s="236"/>
      <c r="N27" s="135">
        <f t="shared" si="2"/>
        <v>1500</v>
      </c>
      <c r="O27" s="226">
        <f t="shared" si="3"/>
        <v>206.89655172413794</v>
      </c>
    </row>
    <row r="28" spans="1:15" s="2" customFormat="1" ht="15" x14ac:dyDescent="0.25">
      <c r="B28" s="282" t="s">
        <v>285</v>
      </c>
      <c r="C28" s="134"/>
      <c r="D28" s="135"/>
      <c r="E28" s="135"/>
      <c r="F28" s="135"/>
      <c r="J28" s="280">
        <v>45339</v>
      </c>
      <c r="K28" s="12"/>
      <c r="L28" s="240"/>
      <c r="M28" s="236"/>
      <c r="N28" s="135">
        <f t="shared" si="2"/>
        <v>1500</v>
      </c>
      <c r="O28" s="226">
        <f t="shared" si="3"/>
        <v>206.89655172413794</v>
      </c>
    </row>
    <row r="29" spans="1:15" s="2" customFormat="1" ht="15" x14ac:dyDescent="0.25">
      <c r="B29" s="282" t="s">
        <v>286</v>
      </c>
      <c r="C29" s="134"/>
      <c r="D29" s="135"/>
      <c r="E29" s="135"/>
      <c r="F29" s="135"/>
      <c r="J29" s="280">
        <v>45353</v>
      </c>
      <c r="K29" s="12"/>
      <c r="L29" s="240"/>
      <c r="M29" s="236"/>
      <c r="N29" s="135">
        <f t="shared" si="2"/>
        <v>1500</v>
      </c>
      <c r="O29" s="226">
        <f t="shared" si="3"/>
        <v>206.89655172413794</v>
      </c>
    </row>
    <row r="30" spans="1:15" s="2" customFormat="1" ht="15" x14ac:dyDescent="0.25">
      <c r="B30" s="282" t="s">
        <v>287</v>
      </c>
      <c r="C30" s="134"/>
      <c r="D30" s="135"/>
      <c r="E30" s="135"/>
      <c r="F30" s="135"/>
      <c r="J30" s="280">
        <v>45367</v>
      </c>
      <c r="K30" s="12"/>
      <c r="L30" s="240"/>
      <c r="M30" s="236"/>
      <c r="N30" s="135">
        <f t="shared" si="2"/>
        <v>1500</v>
      </c>
      <c r="O30" s="226">
        <f t="shared" si="3"/>
        <v>206.89655172413794</v>
      </c>
    </row>
    <row r="31" spans="1:15" s="2" customFormat="1" ht="15" x14ac:dyDescent="0.25">
      <c r="B31" s="287" t="s">
        <v>291</v>
      </c>
      <c r="C31" s="134"/>
      <c r="D31" s="135"/>
      <c r="E31" s="135"/>
      <c r="F31" s="135"/>
      <c r="J31" s="280">
        <v>45381</v>
      </c>
      <c r="K31" s="12"/>
      <c r="L31" s="240"/>
      <c r="M31" s="236"/>
      <c r="N31" s="135">
        <f t="shared" si="2"/>
        <v>1500</v>
      </c>
      <c r="O31" s="226">
        <f t="shared" si="3"/>
        <v>206.89655172413794</v>
      </c>
    </row>
    <row r="32" spans="1:15" s="2" customFormat="1" ht="15" x14ac:dyDescent="0.25">
      <c r="B32" s="284" t="s">
        <v>292</v>
      </c>
      <c r="C32" s="134"/>
      <c r="D32" s="135"/>
      <c r="E32" s="135"/>
      <c r="F32" s="135"/>
      <c r="J32" s="280">
        <v>45395</v>
      </c>
      <c r="K32" s="12"/>
      <c r="L32" s="240"/>
      <c r="M32" s="236"/>
      <c r="N32" s="135">
        <f t="shared" si="2"/>
        <v>1500</v>
      </c>
      <c r="O32" s="226">
        <f t="shared" si="3"/>
        <v>206.89655172413794</v>
      </c>
    </row>
    <row r="33" spans="2:15" s="2" customFormat="1" ht="15" x14ac:dyDescent="0.25">
      <c r="B33" s="284" t="s">
        <v>293</v>
      </c>
      <c r="C33" s="134"/>
      <c r="D33" s="135"/>
      <c r="E33" s="135"/>
      <c r="F33" s="135"/>
      <c r="J33" s="280">
        <v>45409</v>
      </c>
      <c r="L33" s="240"/>
      <c r="M33" s="236"/>
      <c r="N33" s="135">
        <f t="shared" si="2"/>
        <v>1500</v>
      </c>
      <c r="O33" s="226">
        <f t="shared" si="3"/>
        <v>206.89655172413794</v>
      </c>
    </row>
    <row r="34" spans="2:15" s="2" customFormat="1" ht="15" x14ac:dyDescent="0.25">
      <c r="B34" s="288" t="s">
        <v>274</v>
      </c>
      <c r="J34" s="280">
        <v>45423</v>
      </c>
      <c r="L34" s="240"/>
      <c r="M34" s="236"/>
      <c r="N34" s="135">
        <f t="shared" si="2"/>
        <v>1500</v>
      </c>
      <c r="O34" s="226">
        <f t="shared" si="3"/>
        <v>206.89655172413794</v>
      </c>
    </row>
    <row r="35" spans="2:15" s="2" customFormat="1" ht="15" x14ac:dyDescent="0.25">
      <c r="B35" s="288" t="s">
        <v>275</v>
      </c>
      <c r="J35" s="280">
        <v>45437</v>
      </c>
      <c r="L35" s="240"/>
      <c r="M35" s="236"/>
      <c r="N35" s="135">
        <f t="shared" si="2"/>
        <v>1500</v>
      </c>
      <c r="O35" s="226">
        <f t="shared" si="3"/>
        <v>206.89655172413794</v>
      </c>
    </row>
    <row r="36" spans="2:15" s="2" customFormat="1" ht="15" x14ac:dyDescent="0.25">
      <c r="J36" s="280">
        <v>45451</v>
      </c>
      <c r="L36" s="240"/>
      <c r="M36" s="236"/>
      <c r="N36" s="135">
        <f t="shared" si="2"/>
        <v>1500</v>
      </c>
      <c r="O36" s="226">
        <f t="shared" si="3"/>
        <v>206.89655172413794</v>
      </c>
    </row>
    <row r="37" spans="2:15" s="2" customFormat="1" ht="15" x14ac:dyDescent="0.25">
      <c r="C37" s="175"/>
      <c r="D37" s="166"/>
      <c r="E37" s="166"/>
      <c r="F37" s="166"/>
      <c r="G37" s="20"/>
      <c r="J37" s="280">
        <v>45465</v>
      </c>
      <c r="L37" s="289"/>
      <c r="M37" s="239"/>
      <c r="N37" s="135">
        <f t="shared" si="2"/>
        <v>1500</v>
      </c>
      <c r="O37" s="226">
        <f t="shared" si="3"/>
        <v>206.89655172413794</v>
      </c>
    </row>
    <row r="38" spans="2:15" s="2" customFormat="1" x14ac:dyDescent="0.2">
      <c r="C38" s="134"/>
      <c r="D38" s="135"/>
      <c r="E38" s="135"/>
      <c r="F38" s="135"/>
      <c r="L38" s="230"/>
      <c r="M38" s="135"/>
    </row>
    <row r="39" spans="2:15" s="2" customFormat="1" x14ac:dyDescent="0.2">
      <c r="C39" s="134"/>
      <c r="D39" s="135"/>
      <c r="E39" s="135"/>
      <c r="F39" s="135"/>
    </row>
    <row r="40" spans="2:15" s="2" customFormat="1" x14ac:dyDescent="0.2">
      <c r="C40" s="134"/>
      <c r="D40" s="135"/>
      <c r="E40" s="135"/>
      <c r="F40" s="135"/>
    </row>
    <row r="41" spans="2:15" s="2" customFormat="1" x14ac:dyDescent="0.2">
      <c r="C41" s="134"/>
      <c r="D41" s="135"/>
      <c r="E41" s="135"/>
      <c r="F41" s="135"/>
    </row>
    <row r="42" spans="2:15" s="2" customFormat="1" x14ac:dyDescent="0.2">
      <c r="C42" s="134"/>
      <c r="D42" s="135"/>
      <c r="E42" s="135"/>
      <c r="F42" s="135"/>
    </row>
    <row r="43" spans="2:15" s="2" customFormat="1" x14ac:dyDescent="0.2">
      <c r="C43" s="134"/>
      <c r="D43" s="135"/>
      <c r="E43" s="135"/>
      <c r="F43" s="135"/>
    </row>
    <row r="44" spans="2:15" s="2" customFormat="1" x14ac:dyDescent="0.2">
      <c r="C44" s="134"/>
      <c r="D44" s="135"/>
      <c r="E44" s="135"/>
      <c r="F44" s="135"/>
    </row>
    <row r="45" spans="2:15" s="2" customFormat="1" x14ac:dyDescent="0.2">
      <c r="C45" s="134"/>
      <c r="D45" s="135"/>
      <c r="E45" s="135"/>
      <c r="F45" s="135"/>
    </row>
    <row r="46" spans="2:15" s="2" customFormat="1" x14ac:dyDescent="0.2">
      <c r="C46" s="134"/>
      <c r="D46" s="135"/>
      <c r="E46" s="135"/>
      <c r="F46" s="135"/>
    </row>
    <row r="47" spans="2:15" s="2" customFormat="1" x14ac:dyDescent="0.2">
      <c r="C47" s="134"/>
      <c r="D47" s="135"/>
      <c r="E47" s="135"/>
      <c r="F47" s="135"/>
    </row>
    <row r="48" spans="2:15" s="2" customFormat="1" x14ac:dyDescent="0.2">
      <c r="C48" s="134"/>
      <c r="D48" s="135"/>
      <c r="E48" s="135"/>
      <c r="F48" s="135"/>
    </row>
    <row r="49" spans="1:15" s="2" customFormat="1" x14ac:dyDescent="0.2">
      <c r="C49" s="134"/>
      <c r="D49" s="135"/>
      <c r="E49" s="135"/>
      <c r="F49" s="135"/>
    </row>
    <row r="50" spans="1:15" s="2" customFormat="1" x14ac:dyDescent="0.2">
      <c r="B50" s="64"/>
      <c r="C50" s="136"/>
      <c r="D50" s="137"/>
      <c r="E50" s="137"/>
      <c r="F50" s="137"/>
    </row>
    <row r="51" spans="1:15" s="2" customFormat="1" x14ac:dyDescent="0.2">
      <c r="A51" s="64"/>
      <c r="C51" s="138"/>
      <c r="D51" s="138"/>
      <c r="E51" s="138"/>
      <c r="F51" s="138"/>
    </row>
    <row r="52" spans="1:15" s="2" customFormat="1" x14ac:dyDescent="0.2">
      <c r="D52" s="135"/>
      <c r="E52" s="135"/>
      <c r="F52" s="135"/>
    </row>
    <row r="53" spans="1:15" s="2" customFormat="1" x14ac:dyDescent="0.2">
      <c r="D53" s="135"/>
      <c r="E53" s="135"/>
      <c r="F53" s="135"/>
      <c r="J53"/>
      <c r="K53"/>
      <c r="L53"/>
      <c r="M53"/>
      <c r="N53"/>
      <c r="O53"/>
    </row>
    <row r="54" spans="1:15" x14ac:dyDescent="0.2">
      <c r="A54" s="2"/>
      <c r="B54" s="1"/>
      <c r="C54" s="2"/>
      <c r="D54" s="135"/>
      <c r="E54" s="135"/>
      <c r="F54" s="135"/>
      <c r="J54" s="2"/>
      <c r="K54" s="2"/>
      <c r="L54" s="2"/>
      <c r="M54" s="2"/>
      <c r="N54" s="2"/>
      <c r="O54" s="2"/>
    </row>
    <row r="55" spans="1:15" s="2" customFormat="1" x14ac:dyDescent="0.2">
      <c r="A55" s="1" t="s">
        <v>168</v>
      </c>
      <c r="C55" s="195"/>
      <c r="D55" s="143">
        <f>SUM(D7:D54)</f>
        <v>0</v>
      </c>
      <c r="E55" s="142">
        <f>SUM(E7:E54)</f>
        <v>0</v>
      </c>
      <c r="F55" s="143">
        <f>SUM(D55:E55)</f>
        <v>0</v>
      </c>
    </row>
    <row r="56" spans="1:15" s="2" customFormat="1" x14ac:dyDescent="0.2">
      <c r="D56" s="135"/>
      <c r="E56" s="135"/>
      <c r="F56" s="135"/>
    </row>
    <row r="57" spans="1:15" s="2" customFormat="1" x14ac:dyDescent="0.2">
      <c r="D57" s="135"/>
      <c r="E57" s="135"/>
      <c r="F57" s="135"/>
    </row>
    <row r="58" spans="1:15" s="2" customFormat="1" x14ac:dyDescent="0.2">
      <c r="D58" s="135"/>
      <c r="E58" s="135"/>
      <c r="F58" s="135"/>
    </row>
    <row r="59" spans="1:15" s="2" customFormat="1" x14ac:dyDescent="0.2">
      <c r="D59" s="135"/>
      <c r="E59" s="135"/>
      <c r="F59" s="135"/>
    </row>
    <row r="60" spans="1:15" s="2" customFormat="1" x14ac:dyDescent="0.2">
      <c r="D60" s="135"/>
      <c r="E60" s="135"/>
      <c r="F60" s="135"/>
    </row>
    <row r="61" spans="1:15" s="2" customFormat="1" x14ac:dyDescent="0.2">
      <c r="B61"/>
      <c r="D61" s="135"/>
      <c r="E61" s="135"/>
      <c r="F61" s="135"/>
    </row>
    <row r="62" spans="1:15" s="2" customFormat="1" x14ac:dyDescent="0.2">
      <c r="A62"/>
      <c r="B62"/>
      <c r="C62"/>
      <c r="D62" s="139"/>
      <c r="E62" s="139"/>
      <c r="F62" s="139"/>
    </row>
    <row r="63" spans="1:15" s="2" customFormat="1" x14ac:dyDescent="0.2">
      <c r="A63"/>
      <c r="B63"/>
      <c r="C63"/>
      <c r="D63" s="139"/>
      <c r="E63" s="139"/>
      <c r="F63" s="139"/>
    </row>
    <row r="64" spans="1:15" s="2" customFormat="1" x14ac:dyDescent="0.2">
      <c r="A64"/>
      <c r="B64"/>
      <c r="C64"/>
      <c r="D64" s="139"/>
      <c r="E64" s="139"/>
      <c r="F64" s="139"/>
      <c r="J64"/>
      <c r="K64"/>
      <c r="L64"/>
      <c r="M64"/>
      <c r="N64"/>
      <c r="O64"/>
    </row>
  </sheetData>
  <sheetProtection formatCells="0" insertColumns="0" insertRows="0" deleteRows="0" selectLockedCells="1" sort="0" autoFilter="0"/>
  <mergeCells count="1">
    <mergeCell ref="L7:M7"/>
  </mergeCells>
  <hyperlinks>
    <hyperlink ref="G7" location="'General-Summary'!A1" display="General Summary Tab" xr:uid="{00000000-0004-0000-0400-000000000000}"/>
  </hyperlinks>
  <pageMargins left="0.25" right="0.25" top="0.75" bottom="0.75" header="0.3" footer="0.3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L61"/>
  <sheetViews>
    <sheetView workbookViewId="0">
      <pane ySplit="3" topLeftCell="A4" activePane="bottomLeft" state="frozen"/>
      <selection activeCell="P1" sqref="P1"/>
      <selection pane="bottomLeft" activeCell="H20" sqref="H20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39" customWidth="1"/>
    <col min="7" max="7" width="3" style="139" customWidth="1"/>
    <col min="8" max="8" width="12.7109375" customWidth="1"/>
    <col min="9" max="9" width="12.5703125" customWidth="1"/>
    <col min="10" max="10" width="11.5703125" customWidth="1"/>
    <col min="11" max="11" width="17.85546875" customWidth="1"/>
  </cols>
  <sheetData>
    <row r="1" spans="1:12" s="121" customFormat="1" ht="14.25" customHeight="1" x14ac:dyDescent="0.25">
      <c r="A1" s="117" t="s">
        <v>103</v>
      </c>
      <c r="B1" s="117"/>
      <c r="C1" s="117"/>
      <c r="D1" s="140"/>
      <c r="E1" s="140"/>
      <c r="F1" s="120">
        <v>525100</v>
      </c>
      <c r="G1" s="144"/>
      <c r="H1" s="145" t="s">
        <v>104</v>
      </c>
      <c r="I1" s="145"/>
    </row>
    <row r="2" spans="1:12" x14ac:dyDescent="0.2">
      <c r="A2" s="122"/>
      <c r="B2" s="122"/>
      <c r="C2" s="123"/>
      <c r="D2" s="124"/>
      <c r="E2" s="124" t="s">
        <v>164</v>
      </c>
      <c r="F2" s="125"/>
      <c r="G2" s="125"/>
      <c r="H2" s="146">
        <v>551200</v>
      </c>
      <c r="I2" s="147"/>
    </row>
    <row r="3" spans="1:12" x14ac:dyDescent="0.2">
      <c r="A3" s="34" t="s">
        <v>165</v>
      </c>
      <c r="B3" s="34" t="s">
        <v>166</v>
      </c>
      <c r="C3" s="126"/>
      <c r="D3" s="127" t="s">
        <v>91</v>
      </c>
      <c r="E3" s="127" t="s">
        <v>93</v>
      </c>
      <c r="F3" s="125"/>
      <c r="G3" s="125"/>
      <c r="H3" s="148" t="s">
        <v>91</v>
      </c>
      <c r="I3" s="148" t="s">
        <v>88</v>
      </c>
    </row>
    <row r="4" spans="1:12" s="2" customFormat="1" x14ac:dyDescent="0.2">
      <c r="A4" s="141"/>
      <c r="C4" s="134"/>
      <c r="D4" s="135"/>
      <c r="E4" s="135"/>
      <c r="F4" s="135"/>
      <c r="G4" s="135"/>
      <c r="K4" s="42" t="s">
        <v>167</v>
      </c>
    </row>
    <row r="5" spans="1:12" s="2" customFormat="1" x14ac:dyDescent="0.2">
      <c r="A5" s="141"/>
      <c r="C5" s="134"/>
      <c r="D5" s="135"/>
      <c r="E5" s="135"/>
      <c r="F5" s="135"/>
      <c r="G5" s="135"/>
    </row>
    <row r="6" spans="1:12" s="2" customFormat="1" x14ac:dyDescent="0.2">
      <c r="A6" s="141"/>
      <c r="C6" s="134"/>
      <c r="D6" s="135"/>
      <c r="E6" s="135"/>
      <c r="F6" s="135"/>
      <c r="G6" s="135"/>
      <c r="K6" s="149" t="s">
        <v>169</v>
      </c>
    </row>
    <row r="7" spans="1:12" s="2" customFormat="1" x14ac:dyDescent="0.2">
      <c r="A7" s="141"/>
      <c r="C7" s="134"/>
      <c r="D7" s="135"/>
      <c r="E7" s="135"/>
      <c r="F7" s="135"/>
      <c r="G7" s="135"/>
      <c r="K7" s="2" t="s">
        <v>170</v>
      </c>
      <c r="L7" s="150">
        <v>0</v>
      </c>
    </row>
    <row r="8" spans="1:12" s="2" customFormat="1" x14ac:dyDescent="0.2">
      <c r="A8" s="141"/>
      <c r="C8" s="134"/>
      <c r="D8" s="135"/>
      <c r="E8" s="135"/>
      <c r="F8" s="135"/>
      <c r="G8" s="135"/>
      <c r="K8" s="2" t="s">
        <v>171</v>
      </c>
      <c r="L8" s="151">
        <f>L7*0.0145</f>
        <v>0</v>
      </c>
    </row>
    <row r="9" spans="1:12" s="2" customFormat="1" x14ac:dyDescent="0.2">
      <c r="A9" s="141"/>
      <c r="C9" s="134"/>
      <c r="D9" s="135"/>
      <c r="E9" s="135"/>
      <c r="F9" s="135"/>
      <c r="G9" s="135"/>
    </row>
    <row r="10" spans="1:12" s="2" customFormat="1" x14ac:dyDescent="0.2">
      <c r="A10" s="141"/>
      <c r="C10" s="134"/>
      <c r="D10" s="135"/>
      <c r="E10" s="135"/>
      <c r="F10" s="135"/>
      <c r="G10" s="135"/>
    </row>
    <row r="11" spans="1:12" s="2" customFormat="1" x14ac:dyDescent="0.2">
      <c r="A11" s="141"/>
      <c r="C11" s="134"/>
      <c r="D11" s="135"/>
      <c r="E11" s="135"/>
      <c r="F11" s="135"/>
      <c r="G11" s="135"/>
    </row>
    <row r="12" spans="1:12" s="2" customFormat="1" x14ac:dyDescent="0.2">
      <c r="A12" s="141"/>
      <c r="C12" s="134"/>
      <c r="D12" s="135"/>
      <c r="E12" s="135"/>
      <c r="F12" s="135"/>
      <c r="G12" s="135"/>
    </row>
    <row r="13" spans="1:12" s="2" customFormat="1" x14ac:dyDescent="0.2">
      <c r="A13" s="141"/>
      <c r="C13" s="134"/>
      <c r="D13" s="135"/>
      <c r="E13" s="135"/>
      <c r="F13" s="135"/>
      <c r="G13" s="135"/>
    </row>
    <row r="14" spans="1:12" s="2" customFormat="1" x14ac:dyDescent="0.2">
      <c r="A14" s="141"/>
      <c r="C14" s="134"/>
      <c r="D14" s="135"/>
      <c r="E14" s="135"/>
      <c r="F14" s="135"/>
      <c r="G14" s="135"/>
    </row>
    <row r="15" spans="1:12" s="2" customFormat="1" x14ac:dyDescent="0.2">
      <c r="A15" s="141"/>
      <c r="C15" s="134"/>
      <c r="D15" s="135"/>
      <c r="E15" s="135"/>
      <c r="F15" s="135"/>
      <c r="G15" s="135"/>
    </row>
    <row r="16" spans="1:12" s="2" customFormat="1" x14ac:dyDescent="0.2">
      <c r="A16" s="141"/>
      <c r="C16" s="134"/>
      <c r="D16" s="135"/>
      <c r="E16" s="135"/>
      <c r="F16" s="135"/>
      <c r="G16" s="135"/>
    </row>
    <row r="17" spans="1:7" s="2" customFormat="1" x14ac:dyDescent="0.2">
      <c r="A17" s="141"/>
      <c r="C17" s="134"/>
      <c r="D17" s="135"/>
      <c r="E17" s="135"/>
      <c r="F17" s="135"/>
      <c r="G17" s="135"/>
    </row>
    <row r="18" spans="1:7" s="2" customFormat="1" x14ac:dyDescent="0.2">
      <c r="A18" s="141"/>
      <c r="C18" s="134"/>
      <c r="D18" s="135"/>
      <c r="E18" s="135"/>
      <c r="F18" s="135"/>
      <c r="G18" s="135"/>
    </row>
    <row r="19" spans="1:7" s="2" customFormat="1" x14ac:dyDescent="0.2">
      <c r="A19" s="141"/>
      <c r="C19" s="134"/>
      <c r="D19" s="135"/>
      <c r="E19" s="135"/>
      <c r="F19" s="135"/>
      <c r="G19" s="135"/>
    </row>
    <row r="20" spans="1:7" s="2" customFormat="1" x14ac:dyDescent="0.2">
      <c r="A20" s="141"/>
      <c r="C20" s="134"/>
      <c r="D20" s="135"/>
      <c r="E20" s="135"/>
      <c r="F20" s="135"/>
      <c r="G20" s="135"/>
    </row>
    <row r="21" spans="1:7" s="2" customFormat="1" x14ac:dyDescent="0.2">
      <c r="A21" s="141"/>
      <c r="C21" s="134"/>
      <c r="D21" s="135"/>
      <c r="E21" s="135"/>
      <c r="F21" s="135"/>
      <c r="G21" s="135"/>
    </row>
    <row r="22" spans="1:7" s="2" customFormat="1" x14ac:dyDescent="0.2">
      <c r="A22" s="141"/>
      <c r="C22" s="134"/>
      <c r="D22" s="135"/>
      <c r="E22" s="135"/>
      <c r="F22" s="135"/>
      <c r="G22" s="135"/>
    </row>
    <row r="23" spans="1:7" s="2" customFormat="1" x14ac:dyDescent="0.2">
      <c r="A23" s="141"/>
      <c r="C23" s="134"/>
      <c r="D23" s="135"/>
      <c r="E23" s="135"/>
      <c r="F23" s="135"/>
      <c r="G23" s="135"/>
    </row>
    <row r="24" spans="1:7" s="2" customFormat="1" x14ac:dyDescent="0.2">
      <c r="C24" s="134"/>
      <c r="D24" s="135"/>
      <c r="E24" s="135"/>
      <c r="F24" s="135"/>
      <c r="G24" s="135"/>
    </row>
    <row r="25" spans="1:7" s="2" customFormat="1" x14ac:dyDescent="0.2">
      <c r="C25" s="134"/>
      <c r="D25" s="135"/>
      <c r="E25" s="135"/>
      <c r="F25" s="135"/>
      <c r="G25" s="135"/>
    </row>
    <row r="26" spans="1:7" s="2" customFormat="1" x14ac:dyDescent="0.2">
      <c r="C26" s="134"/>
      <c r="D26" s="135"/>
      <c r="E26" s="135"/>
      <c r="F26" s="135"/>
      <c r="G26" s="135"/>
    </row>
    <row r="27" spans="1:7" s="2" customFormat="1" x14ac:dyDescent="0.2">
      <c r="C27" s="134"/>
      <c r="D27" s="135"/>
      <c r="E27" s="135"/>
      <c r="F27" s="135"/>
      <c r="G27" s="135"/>
    </row>
    <row r="28" spans="1:7" s="2" customFormat="1" x14ac:dyDescent="0.2">
      <c r="C28" s="134"/>
      <c r="D28" s="135"/>
      <c r="E28" s="135"/>
      <c r="F28" s="135"/>
      <c r="G28" s="135"/>
    </row>
    <row r="29" spans="1:7" s="2" customFormat="1" x14ac:dyDescent="0.2">
      <c r="C29" s="134"/>
      <c r="D29" s="135"/>
      <c r="E29" s="135"/>
      <c r="F29" s="135"/>
      <c r="G29" s="135"/>
    </row>
    <row r="30" spans="1:7" s="2" customFormat="1" x14ac:dyDescent="0.2">
      <c r="C30" s="134"/>
      <c r="D30" s="135"/>
      <c r="E30" s="135"/>
      <c r="F30" s="135"/>
      <c r="G30" s="135"/>
    </row>
    <row r="31" spans="1:7" s="2" customFormat="1" x14ac:dyDescent="0.2">
      <c r="C31" s="134"/>
      <c r="D31" s="135"/>
      <c r="E31" s="135"/>
      <c r="F31" s="135"/>
      <c r="G31" s="135"/>
    </row>
    <row r="32" spans="1:7" s="2" customFormat="1" x14ac:dyDescent="0.2">
      <c r="C32" s="134"/>
      <c r="D32" s="135"/>
      <c r="E32" s="135"/>
      <c r="F32" s="135"/>
      <c r="G32" s="135"/>
    </row>
    <row r="33" spans="1:10" s="2" customFormat="1" x14ac:dyDescent="0.2">
      <c r="C33" s="134"/>
      <c r="D33" s="135"/>
      <c r="E33" s="135"/>
      <c r="F33" s="135"/>
      <c r="G33" s="135"/>
    </row>
    <row r="34" spans="1:10" s="2" customFormat="1" x14ac:dyDescent="0.2">
      <c r="C34" s="134"/>
      <c r="D34" s="135"/>
      <c r="E34" s="135"/>
      <c r="F34" s="135"/>
      <c r="G34" s="135"/>
    </row>
    <row r="35" spans="1:10" s="2" customFormat="1" x14ac:dyDescent="0.2">
      <c r="C35" s="134"/>
      <c r="D35" s="135"/>
      <c r="E35" s="135"/>
      <c r="F35" s="135"/>
      <c r="G35" s="135"/>
    </row>
    <row r="36" spans="1:10" s="2" customFormat="1" x14ac:dyDescent="0.2">
      <c r="C36" s="134"/>
      <c r="D36" s="135"/>
      <c r="E36" s="135"/>
      <c r="F36" s="135"/>
      <c r="G36" s="135"/>
    </row>
    <row r="37" spans="1:10" s="2" customFormat="1" x14ac:dyDescent="0.2">
      <c r="C37" s="134"/>
      <c r="D37" s="135"/>
      <c r="E37" s="135"/>
      <c r="F37" s="135"/>
      <c r="G37" s="135"/>
    </row>
    <row r="38" spans="1:10" s="2" customFormat="1" x14ac:dyDescent="0.2">
      <c r="C38" s="134"/>
      <c r="D38" s="135"/>
      <c r="E38" s="135"/>
      <c r="F38" s="135"/>
      <c r="G38" s="135"/>
    </row>
    <row r="39" spans="1:10" s="2" customFormat="1" x14ac:dyDescent="0.2">
      <c r="C39" s="134"/>
      <c r="D39" s="135"/>
      <c r="E39" s="135"/>
      <c r="F39" s="135"/>
      <c r="G39" s="135"/>
    </row>
    <row r="40" spans="1:10" s="2" customFormat="1" x14ac:dyDescent="0.2">
      <c r="C40" s="134"/>
      <c r="D40" s="135"/>
      <c r="E40" s="135"/>
      <c r="F40" s="135"/>
      <c r="G40" s="135"/>
    </row>
    <row r="41" spans="1:10" s="2" customFormat="1" x14ac:dyDescent="0.2">
      <c r="C41" s="134"/>
      <c r="D41" s="135"/>
      <c r="E41" s="135"/>
      <c r="F41" s="135"/>
      <c r="G41" s="135"/>
    </row>
    <row r="42" spans="1:10" s="2" customFormat="1" x14ac:dyDescent="0.2">
      <c r="C42" s="134"/>
      <c r="D42" s="135"/>
      <c r="E42" s="135"/>
      <c r="F42" s="135"/>
      <c r="G42" s="135"/>
    </row>
    <row r="43" spans="1:10" s="2" customFormat="1" x14ac:dyDescent="0.2">
      <c r="C43" s="134"/>
      <c r="D43" s="135"/>
      <c r="E43" s="135"/>
      <c r="F43" s="135"/>
      <c r="G43" s="135"/>
    </row>
    <row r="44" spans="1:10" s="2" customFormat="1" x14ac:dyDescent="0.2">
      <c r="C44" s="134"/>
      <c r="D44" s="135"/>
      <c r="E44" s="135"/>
      <c r="F44" s="135"/>
      <c r="G44" s="135"/>
    </row>
    <row r="45" spans="1:10" s="2" customFormat="1" x14ac:dyDescent="0.2">
      <c r="C45" s="134"/>
      <c r="D45" s="135"/>
      <c r="E45" s="135"/>
      <c r="F45" s="135"/>
      <c r="G45" s="135"/>
    </row>
    <row r="46" spans="1:10" s="2" customFormat="1" x14ac:dyDescent="0.2">
      <c r="C46" s="136"/>
      <c r="D46" s="153"/>
      <c r="E46" s="153"/>
      <c r="F46" s="153"/>
      <c r="G46" s="137"/>
      <c r="H46" s="154"/>
      <c r="I46" s="154"/>
    </row>
    <row r="47" spans="1:10" s="2" customFormat="1" x14ac:dyDescent="0.2">
      <c r="A47" s="64" t="s">
        <v>168</v>
      </c>
      <c r="B47" s="64"/>
      <c r="C47" s="138"/>
      <c r="D47" s="196">
        <f>SUM(D4:D46)</f>
        <v>0</v>
      </c>
      <c r="E47" s="197">
        <f>SUM(E4:E46)</f>
        <v>0</v>
      </c>
      <c r="F47" s="155">
        <f>SUM(C47:E47)</f>
        <v>0</v>
      </c>
      <c r="G47" s="138"/>
      <c r="H47" s="198">
        <f>SUM(H4:H46)</f>
        <v>0</v>
      </c>
      <c r="I47" s="199">
        <f>SUM(I4:I46)</f>
        <v>0</v>
      </c>
      <c r="J47" s="156">
        <f>H47+I47</f>
        <v>0</v>
      </c>
    </row>
    <row r="48" spans="1:10" s="2" customFormat="1" x14ac:dyDescent="0.2">
      <c r="D48" s="135"/>
      <c r="E48" s="135"/>
      <c r="F48" s="135"/>
      <c r="G48" s="135"/>
    </row>
    <row r="49" spans="1:7" s="2" customFormat="1" x14ac:dyDescent="0.2">
      <c r="D49" s="135"/>
      <c r="E49" s="135"/>
      <c r="F49" s="135"/>
      <c r="G49" s="135"/>
    </row>
    <row r="50" spans="1:7" s="2" customFormat="1" x14ac:dyDescent="0.2">
      <c r="D50" s="135"/>
      <c r="E50" s="135"/>
      <c r="F50" s="135"/>
      <c r="G50" s="135"/>
    </row>
    <row r="51" spans="1:7" x14ac:dyDescent="0.2">
      <c r="A51" s="2"/>
      <c r="B51" s="2"/>
      <c r="C51" s="2"/>
      <c r="D51" s="135"/>
      <c r="E51" s="135"/>
      <c r="F51" s="135"/>
      <c r="G51" s="135"/>
    </row>
    <row r="52" spans="1:7" s="2" customFormat="1" x14ac:dyDescent="0.2">
      <c r="D52" s="135"/>
      <c r="E52" s="135"/>
      <c r="F52" s="135"/>
      <c r="G52" s="135"/>
    </row>
    <row r="53" spans="1:7" s="2" customFormat="1" x14ac:dyDescent="0.2">
      <c r="D53" s="135"/>
      <c r="E53" s="135"/>
      <c r="F53" s="135"/>
      <c r="G53" s="135"/>
    </row>
    <row r="54" spans="1:7" s="2" customFormat="1" x14ac:dyDescent="0.2">
      <c r="D54" s="135"/>
      <c r="E54" s="135"/>
      <c r="F54" s="135"/>
      <c r="G54" s="135"/>
    </row>
    <row r="55" spans="1:7" s="2" customFormat="1" x14ac:dyDescent="0.2">
      <c r="D55" s="135"/>
      <c r="E55" s="135"/>
      <c r="F55" s="135"/>
      <c r="G55" s="135"/>
    </row>
    <row r="56" spans="1:7" s="2" customFormat="1" x14ac:dyDescent="0.2">
      <c r="D56" s="135"/>
      <c r="E56" s="135"/>
      <c r="F56" s="135"/>
      <c r="G56" s="135"/>
    </row>
    <row r="57" spans="1:7" s="2" customFormat="1" x14ac:dyDescent="0.2">
      <c r="D57" s="135"/>
      <c r="E57" s="135"/>
      <c r="F57" s="135"/>
      <c r="G57" s="135"/>
    </row>
    <row r="58" spans="1:7" s="2" customFormat="1" x14ac:dyDescent="0.2">
      <c r="A58"/>
      <c r="B58"/>
      <c r="C58"/>
      <c r="D58" s="139"/>
      <c r="E58" s="139"/>
      <c r="F58" s="139"/>
      <c r="G58" s="139"/>
    </row>
    <row r="59" spans="1:7" s="2" customFormat="1" x14ac:dyDescent="0.2">
      <c r="A59"/>
      <c r="B59"/>
      <c r="C59"/>
      <c r="D59" s="139"/>
      <c r="E59" s="139"/>
      <c r="F59" s="139"/>
      <c r="G59" s="139"/>
    </row>
    <row r="60" spans="1:7" s="2" customFormat="1" x14ac:dyDescent="0.2">
      <c r="A60"/>
      <c r="B60"/>
      <c r="C60"/>
      <c r="D60" s="139"/>
      <c r="E60" s="139"/>
      <c r="F60" s="139"/>
      <c r="G60" s="139"/>
    </row>
    <row r="61" spans="1:7" s="2" customFormat="1" x14ac:dyDescent="0.2">
      <c r="A61"/>
      <c r="B61"/>
      <c r="C61"/>
      <c r="D61" s="139"/>
      <c r="E61" s="139"/>
      <c r="F61" s="139"/>
      <c r="G61" s="139"/>
    </row>
  </sheetData>
  <sheetProtection sheet="1" objects="1" scenarios="1" formatCells="0" insertColumns="0" insertRows="0" deleteRows="0" selectLockedCells="1" sort="0" autoFilter="0"/>
  <hyperlinks>
    <hyperlink ref="K4" location="'General-Summary'!A1" display="General Summary Tab" xr:uid="{00000000-0004-0000-0500-000000000000}"/>
  </hyperlinks>
  <pageMargins left="0.25" right="0.25" top="0.75" bottom="0.75" header="0.3" footer="0.3"/>
  <pageSetup scale="8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A1:G61"/>
  <sheetViews>
    <sheetView workbookViewId="0">
      <pane ySplit="3" topLeftCell="A29" activePane="bottomLeft" state="frozen"/>
      <selection activeCell="P1" sqref="P1"/>
      <selection pane="bottomLeft" activeCell="F39" sqref="F39"/>
    </sheetView>
  </sheetViews>
  <sheetFormatPr defaultRowHeight="12.75" x14ac:dyDescent="0.2"/>
  <cols>
    <col min="2" max="2" width="30.5703125" customWidth="1"/>
    <col min="3" max="6" width="16.42578125" customWidth="1"/>
  </cols>
  <sheetData>
    <row r="1" spans="1:7" s="121" customFormat="1" ht="15.75" x14ac:dyDescent="0.25">
      <c r="A1" s="157" t="s">
        <v>109</v>
      </c>
      <c r="B1" s="157"/>
      <c r="C1" s="157"/>
      <c r="D1" s="158"/>
      <c r="E1" s="159"/>
      <c r="F1" s="160" t="s">
        <v>110</v>
      </c>
    </row>
    <row r="2" spans="1:7" x14ac:dyDescent="0.2">
      <c r="A2" s="161"/>
      <c r="B2" s="161"/>
      <c r="C2" s="162"/>
      <c r="D2" s="163"/>
      <c r="E2" s="163" t="s">
        <v>164</v>
      </c>
      <c r="F2" s="139"/>
    </row>
    <row r="3" spans="1:7" x14ac:dyDescent="0.2">
      <c r="A3" s="164" t="s">
        <v>165</v>
      </c>
      <c r="B3" s="164" t="s">
        <v>166</v>
      </c>
      <c r="C3" s="96"/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66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67"/>
      <c r="C22" s="134"/>
      <c r="D22" s="135"/>
      <c r="E22" s="135"/>
      <c r="F22" s="135"/>
    </row>
    <row r="23" spans="1:6" s="2" customFormat="1" x14ac:dyDescent="0.2">
      <c r="C23" s="134"/>
      <c r="D23" s="135"/>
      <c r="E23" s="135"/>
      <c r="F23" s="135"/>
    </row>
    <row r="24" spans="1:6" s="2" customFormat="1" x14ac:dyDescent="0.2"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36"/>
      <c r="D47" s="153"/>
      <c r="E47" s="153"/>
      <c r="F47" s="153"/>
    </row>
    <row r="48" spans="1:6" s="2" customFormat="1" x14ac:dyDescent="0.2">
      <c r="A48" t="s">
        <v>168</v>
      </c>
      <c r="B48"/>
      <c r="C48" s="200"/>
      <c r="D48" s="201">
        <f>SUM(D4:D47)</f>
        <v>0</v>
      </c>
      <c r="E48" s="202">
        <f>SUM(E4:E47)</f>
        <v>0</v>
      </c>
      <c r="F48" s="169">
        <f>SUM(D48:E48)</f>
        <v>0</v>
      </c>
    </row>
    <row r="49" spans="1:6" s="2" customFormat="1" x14ac:dyDescent="0.2"/>
    <row r="50" spans="1:6" s="2" customFormat="1" x14ac:dyDescent="0.2"/>
    <row r="51" spans="1:6" x14ac:dyDescent="0.2">
      <c r="A51" s="12"/>
      <c r="B51" s="2"/>
      <c r="C51" s="2"/>
      <c r="D51" s="2"/>
      <c r="E51" s="2"/>
      <c r="F51" s="2"/>
    </row>
    <row r="52" spans="1:6" s="2" customFormat="1" x14ac:dyDescent="0.2">
      <c r="A52" s="203"/>
      <c r="B52" s="203"/>
    </row>
    <row r="53" spans="1:6" s="2" customFormat="1" x14ac:dyDescent="0.2">
      <c r="B53" s="12"/>
    </row>
    <row r="54" spans="1:6" s="2" customFormat="1" x14ac:dyDescent="0.2">
      <c r="B54" s="12"/>
    </row>
    <row r="55" spans="1:6" s="2" customFormat="1" x14ac:dyDescent="0.2">
      <c r="B55" s="12"/>
    </row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600-000000000000}"/>
  </hyperlinks>
  <pageMargins left="0.25" right="0.25" top="0.75" bottom="0.75" header="0.3" footer="0.3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F36" sqref="F36"/>
    </sheetView>
  </sheetViews>
  <sheetFormatPr defaultRowHeight="12.75" x14ac:dyDescent="0.2"/>
  <cols>
    <col min="2" max="2" width="35" customWidth="1"/>
    <col min="3" max="6" width="17" customWidth="1"/>
  </cols>
  <sheetData>
    <row r="1" spans="1:7" s="121" customFormat="1" ht="15.75" x14ac:dyDescent="0.25">
      <c r="A1" s="157" t="s">
        <v>111</v>
      </c>
      <c r="B1" s="157"/>
      <c r="C1" s="157"/>
      <c r="D1" s="158"/>
      <c r="E1" s="159"/>
      <c r="F1" s="160" t="s">
        <v>112</v>
      </c>
    </row>
    <row r="2" spans="1:7" x14ac:dyDescent="0.2">
      <c r="A2" s="161"/>
      <c r="B2" s="161"/>
      <c r="C2" s="162"/>
      <c r="D2" s="163"/>
      <c r="E2" s="163" t="s">
        <v>164</v>
      </c>
      <c r="F2" s="139"/>
    </row>
    <row r="3" spans="1:7" x14ac:dyDescent="0.2">
      <c r="A3" s="164" t="s">
        <v>165</v>
      </c>
      <c r="B3" s="164" t="s">
        <v>166</v>
      </c>
      <c r="C3" s="96"/>
      <c r="D3" s="165" t="s">
        <v>91</v>
      </c>
      <c r="E3" s="165" t="s">
        <v>93</v>
      </c>
      <c r="F3" s="139"/>
    </row>
    <row r="4" spans="1:7" x14ac:dyDescent="0.2">
      <c r="A4" s="141"/>
      <c r="B4" s="2"/>
      <c r="C4" s="134"/>
      <c r="D4" s="135"/>
      <c r="E4" s="135"/>
      <c r="F4" s="135"/>
    </row>
    <row r="5" spans="1:7" x14ac:dyDescent="0.2">
      <c r="A5" s="141"/>
      <c r="B5" s="2"/>
      <c r="C5" s="134"/>
      <c r="D5" s="135"/>
      <c r="E5" s="135"/>
      <c r="F5" s="135"/>
    </row>
    <row r="6" spans="1:7" x14ac:dyDescent="0.2">
      <c r="A6" s="141"/>
      <c r="B6" s="2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  <c r="G7" s="42" t="s">
        <v>167</v>
      </c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A24" s="141"/>
      <c r="C24" s="134"/>
      <c r="D24" s="135"/>
      <c r="E24" s="135"/>
      <c r="F24" s="135"/>
    </row>
    <row r="25" spans="1:6" s="2" customFormat="1" x14ac:dyDescent="0.2">
      <c r="A25" s="141"/>
      <c r="C25" s="134"/>
      <c r="D25" s="135"/>
      <c r="E25" s="135"/>
      <c r="F25" s="135"/>
    </row>
    <row r="26" spans="1:6" s="2" customFormat="1" x14ac:dyDescent="0.2">
      <c r="A26" s="141"/>
      <c r="C26" s="134"/>
      <c r="D26" s="135"/>
      <c r="E26" s="135"/>
      <c r="F26" s="135"/>
    </row>
    <row r="27" spans="1:6" s="2" customFormat="1" x14ac:dyDescent="0.2">
      <c r="A27" s="141"/>
      <c r="C27" s="134"/>
      <c r="D27" s="135"/>
      <c r="E27" s="135"/>
      <c r="F27" s="135"/>
    </row>
    <row r="28" spans="1:6" s="2" customFormat="1" x14ac:dyDescent="0.2">
      <c r="A28" s="167"/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36"/>
      <c r="D47" s="153"/>
      <c r="E47" s="153"/>
      <c r="F47" s="153"/>
    </row>
    <row r="48" spans="1:6" s="2" customFormat="1" x14ac:dyDescent="0.2">
      <c r="A48" t="s">
        <v>168</v>
      </c>
      <c r="B48"/>
      <c r="C48" s="200"/>
      <c r="D48" s="201">
        <f>SUM(D4:D47)</f>
        <v>0</v>
      </c>
      <c r="E48" s="202">
        <f>SUM(E4:E47)</f>
        <v>0</v>
      </c>
      <c r="F48" s="169">
        <f>SUM(D48:E48)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 sort="0" autoFilter="0"/>
  <hyperlinks>
    <hyperlink ref="G7" location="'General-Summary'!A1" display="General Summary Tab" xr:uid="{00000000-0004-0000-07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G61"/>
  <sheetViews>
    <sheetView workbookViewId="0">
      <pane ySplit="3" topLeftCell="A25" activePane="bottomLeft" state="frozen"/>
      <selection activeCell="P1" sqref="P1"/>
      <selection pane="bottomLeft" activeCell="L55" sqref="L55"/>
    </sheetView>
  </sheetViews>
  <sheetFormatPr defaultRowHeight="12.75" x14ac:dyDescent="0.2"/>
  <cols>
    <col min="2" max="2" width="33.28515625" customWidth="1"/>
    <col min="3" max="6" width="16.7109375" customWidth="1"/>
  </cols>
  <sheetData>
    <row r="1" spans="1:7" s="121" customFormat="1" ht="15.75" x14ac:dyDescent="0.25">
      <c r="A1" s="170" t="s">
        <v>172</v>
      </c>
      <c r="B1" s="170"/>
      <c r="C1" s="170"/>
      <c r="D1" s="171"/>
      <c r="E1" s="171"/>
      <c r="F1" s="171">
        <v>712100</v>
      </c>
    </row>
    <row r="2" spans="1:7" x14ac:dyDescent="0.2">
      <c r="A2" s="161"/>
      <c r="B2" s="161"/>
      <c r="C2" s="162"/>
      <c r="D2" s="163"/>
      <c r="E2" s="163" t="s">
        <v>164</v>
      </c>
      <c r="F2" s="172"/>
    </row>
    <row r="3" spans="1:7" x14ac:dyDescent="0.2">
      <c r="A3" s="164" t="s">
        <v>165</v>
      </c>
      <c r="B3" s="164" t="s">
        <v>166</v>
      </c>
      <c r="C3" s="96"/>
      <c r="D3" s="165" t="s">
        <v>91</v>
      </c>
      <c r="E3" s="165" t="s">
        <v>93</v>
      </c>
      <c r="F3" s="139"/>
    </row>
    <row r="4" spans="1:7" s="2" customFormat="1" x14ac:dyDescent="0.2">
      <c r="A4" s="141"/>
      <c r="C4" s="134"/>
      <c r="D4" s="135"/>
      <c r="E4" s="135"/>
      <c r="F4" s="135"/>
      <c r="G4" s="42" t="s">
        <v>167</v>
      </c>
    </row>
    <row r="5" spans="1:7" s="2" customFormat="1" x14ac:dyDescent="0.2">
      <c r="A5" s="141"/>
      <c r="C5" s="134"/>
      <c r="D5" s="135"/>
      <c r="E5" s="135"/>
      <c r="F5" s="135"/>
    </row>
    <row r="6" spans="1:7" s="2" customFormat="1" x14ac:dyDescent="0.2">
      <c r="A6" s="141"/>
      <c r="C6" s="134"/>
      <c r="D6" s="135"/>
      <c r="E6" s="135"/>
      <c r="F6" s="135"/>
    </row>
    <row r="7" spans="1:7" s="2" customFormat="1" x14ac:dyDescent="0.2">
      <c r="A7" s="141"/>
      <c r="C7" s="134"/>
      <c r="D7" s="135"/>
      <c r="E7" s="135"/>
      <c r="F7" s="135"/>
    </row>
    <row r="8" spans="1:7" s="2" customFormat="1" x14ac:dyDescent="0.2">
      <c r="A8" s="141"/>
      <c r="C8" s="134"/>
      <c r="D8" s="135"/>
      <c r="E8" s="135"/>
      <c r="F8" s="135"/>
    </row>
    <row r="9" spans="1:7" s="2" customFormat="1" x14ac:dyDescent="0.2">
      <c r="A9" s="141"/>
      <c r="C9" s="134"/>
      <c r="D9" s="135"/>
      <c r="E9" s="135"/>
      <c r="F9" s="135"/>
    </row>
    <row r="10" spans="1:7" s="2" customFormat="1" x14ac:dyDescent="0.2">
      <c r="A10" s="141"/>
      <c r="C10" s="134"/>
      <c r="D10" s="135"/>
      <c r="E10" s="135"/>
      <c r="F10" s="135"/>
    </row>
    <row r="11" spans="1:7" s="2" customFormat="1" x14ac:dyDescent="0.2">
      <c r="A11" s="141"/>
      <c r="C11" s="134"/>
      <c r="D11" s="135"/>
      <c r="E11" s="135"/>
      <c r="F11" s="135"/>
    </row>
    <row r="12" spans="1:7" s="2" customFormat="1" x14ac:dyDescent="0.2">
      <c r="A12" s="141"/>
      <c r="C12" s="134"/>
      <c r="D12" s="135"/>
      <c r="E12" s="135"/>
      <c r="F12" s="135"/>
    </row>
    <row r="13" spans="1:7" s="2" customFormat="1" x14ac:dyDescent="0.2">
      <c r="A13" s="141"/>
      <c r="C13" s="134"/>
      <c r="D13" s="135"/>
      <c r="E13" s="135"/>
      <c r="F13" s="135"/>
    </row>
    <row r="14" spans="1:7" s="2" customFormat="1" x14ac:dyDescent="0.2">
      <c r="A14" s="141"/>
      <c r="C14" s="134"/>
      <c r="D14" s="135"/>
      <c r="E14" s="135"/>
      <c r="F14" s="135"/>
    </row>
    <row r="15" spans="1:7" s="2" customFormat="1" x14ac:dyDescent="0.2">
      <c r="A15" s="141"/>
      <c r="C15" s="134"/>
      <c r="D15" s="135"/>
      <c r="E15" s="135"/>
      <c r="F15" s="135"/>
    </row>
    <row r="16" spans="1:7" s="2" customFormat="1" x14ac:dyDescent="0.2">
      <c r="A16" s="141"/>
      <c r="C16" s="134"/>
      <c r="D16" s="135"/>
      <c r="E16" s="135"/>
      <c r="F16" s="135"/>
    </row>
    <row r="17" spans="1:6" s="2" customFormat="1" x14ac:dyDescent="0.2">
      <c r="A17" s="141"/>
      <c r="C17" s="134"/>
      <c r="D17" s="135"/>
      <c r="E17" s="135"/>
      <c r="F17" s="135"/>
    </row>
    <row r="18" spans="1:6" s="2" customFormat="1" x14ac:dyDescent="0.2">
      <c r="A18" s="141"/>
      <c r="C18" s="134"/>
      <c r="D18" s="135"/>
      <c r="E18" s="135"/>
      <c r="F18" s="135"/>
    </row>
    <row r="19" spans="1:6" s="2" customFormat="1" x14ac:dyDescent="0.2">
      <c r="A19" s="141"/>
      <c r="C19" s="134"/>
      <c r="D19" s="135"/>
      <c r="E19" s="135"/>
      <c r="F19" s="135"/>
    </row>
    <row r="20" spans="1:6" s="2" customFormat="1" x14ac:dyDescent="0.2">
      <c r="A20" s="141"/>
      <c r="C20" s="134"/>
      <c r="D20" s="135"/>
      <c r="E20" s="135"/>
      <c r="F20" s="135"/>
    </row>
    <row r="21" spans="1:6" s="2" customFormat="1" x14ac:dyDescent="0.2">
      <c r="A21" s="141"/>
      <c r="C21" s="134"/>
      <c r="D21" s="135"/>
      <c r="E21" s="135"/>
      <c r="F21" s="135"/>
    </row>
    <row r="22" spans="1:6" s="2" customFormat="1" x14ac:dyDescent="0.2">
      <c r="A22" s="141"/>
      <c r="C22" s="134"/>
      <c r="D22" s="135"/>
      <c r="E22" s="135"/>
      <c r="F22" s="135"/>
    </row>
    <row r="23" spans="1:6" s="2" customFormat="1" x14ac:dyDescent="0.2">
      <c r="A23" s="141"/>
      <c r="C23" s="134"/>
      <c r="D23" s="135"/>
      <c r="E23" s="135"/>
      <c r="F23" s="135"/>
    </row>
    <row r="24" spans="1:6" s="2" customFormat="1" x14ac:dyDescent="0.2">
      <c r="C24" s="134"/>
      <c r="D24" s="135"/>
      <c r="E24" s="135"/>
      <c r="F24" s="135"/>
    </row>
    <row r="25" spans="1:6" s="2" customFormat="1" x14ac:dyDescent="0.2">
      <c r="C25" s="134"/>
      <c r="D25" s="135"/>
      <c r="E25" s="135"/>
      <c r="F25" s="135"/>
    </row>
    <row r="26" spans="1:6" s="2" customFormat="1" x14ac:dyDescent="0.2">
      <c r="C26" s="134"/>
      <c r="D26" s="135"/>
      <c r="E26" s="135"/>
      <c r="F26" s="135"/>
    </row>
    <row r="27" spans="1:6" s="2" customFormat="1" x14ac:dyDescent="0.2">
      <c r="C27" s="134"/>
      <c r="D27" s="135"/>
      <c r="E27" s="135"/>
      <c r="F27" s="135"/>
    </row>
    <row r="28" spans="1:6" s="2" customFormat="1" x14ac:dyDescent="0.2">
      <c r="C28" s="134"/>
      <c r="D28" s="135"/>
      <c r="E28" s="135"/>
      <c r="F28" s="135"/>
    </row>
    <row r="29" spans="1:6" s="2" customFormat="1" x14ac:dyDescent="0.2">
      <c r="C29" s="134"/>
      <c r="D29" s="135"/>
      <c r="E29" s="135"/>
      <c r="F29" s="135"/>
    </row>
    <row r="30" spans="1:6" s="2" customFormat="1" x14ac:dyDescent="0.2">
      <c r="C30" s="134"/>
      <c r="D30" s="135"/>
      <c r="E30" s="135"/>
      <c r="F30" s="135"/>
    </row>
    <row r="31" spans="1:6" s="2" customFormat="1" x14ac:dyDescent="0.2">
      <c r="C31" s="134"/>
      <c r="D31" s="135"/>
      <c r="E31" s="135"/>
      <c r="F31" s="135"/>
    </row>
    <row r="32" spans="1:6" s="2" customFormat="1" x14ac:dyDescent="0.2">
      <c r="C32" s="134"/>
      <c r="D32" s="135"/>
      <c r="E32" s="135"/>
      <c r="F32" s="135"/>
    </row>
    <row r="33" spans="1:6" s="2" customFormat="1" x14ac:dyDescent="0.2">
      <c r="C33" s="134"/>
      <c r="D33" s="135"/>
      <c r="E33" s="135"/>
      <c r="F33" s="135"/>
    </row>
    <row r="34" spans="1:6" s="2" customFormat="1" x14ac:dyDescent="0.2">
      <c r="C34" s="134"/>
      <c r="D34" s="135"/>
      <c r="E34" s="135"/>
      <c r="F34" s="135"/>
    </row>
    <row r="35" spans="1:6" s="2" customFormat="1" x14ac:dyDescent="0.2">
      <c r="C35" s="134"/>
      <c r="D35" s="135"/>
      <c r="E35" s="135"/>
      <c r="F35" s="135"/>
    </row>
    <row r="36" spans="1:6" s="2" customFormat="1" x14ac:dyDescent="0.2">
      <c r="C36" s="134"/>
      <c r="D36" s="135"/>
      <c r="E36" s="135"/>
      <c r="F36" s="135"/>
    </row>
    <row r="37" spans="1:6" s="2" customFormat="1" x14ac:dyDescent="0.2">
      <c r="C37" s="134"/>
      <c r="D37" s="135"/>
      <c r="E37" s="135"/>
      <c r="F37" s="135"/>
    </row>
    <row r="38" spans="1:6" s="2" customFormat="1" x14ac:dyDescent="0.2">
      <c r="C38" s="134"/>
      <c r="D38" s="135"/>
      <c r="E38" s="135"/>
      <c r="F38" s="135"/>
    </row>
    <row r="39" spans="1:6" s="2" customFormat="1" x14ac:dyDescent="0.2">
      <c r="C39" s="134"/>
      <c r="D39" s="135"/>
      <c r="E39" s="135"/>
      <c r="F39" s="135"/>
    </row>
    <row r="40" spans="1:6" s="2" customFormat="1" x14ac:dyDescent="0.2">
      <c r="C40" s="134"/>
      <c r="D40" s="135"/>
      <c r="E40" s="135"/>
      <c r="F40" s="135"/>
    </row>
    <row r="41" spans="1:6" s="2" customFormat="1" x14ac:dyDescent="0.2">
      <c r="C41" s="134"/>
      <c r="D41" s="135"/>
      <c r="E41" s="135"/>
      <c r="F41" s="135"/>
    </row>
    <row r="42" spans="1:6" s="2" customFormat="1" x14ac:dyDescent="0.2">
      <c r="C42" s="134"/>
      <c r="D42" s="135"/>
      <c r="E42" s="135"/>
      <c r="F42" s="135"/>
    </row>
    <row r="43" spans="1:6" s="2" customFormat="1" x14ac:dyDescent="0.2">
      <c r="C43" s="134"/>
      <c r="D43" s="135"/>
      <c r="E43" s="135"/>
      <c r="F43" s="135"/>
    </row>
    <row r="44" spans="1:6" s="2" customFormat="1" x14ac:dyDescent="0.2">
      <c r="C44" s="134"/>
      <c r="D44" s="135"/>
      <c r="E44" s="135"/>
      <c r="F44" s="135"/>
    </row>
    <row r="45" spans="1:6" s="2" customFormat="1" x14ac:dyDescent="0.2">
      <c r="C45" s="134"/>
      <c r="D45" s="135"/>
      <c r="E45" s="135"/>
      <c r="F45" s="135"/>
    </row>
    <row r="46" spans="1:6" s="2" customFormat="1" x14ac:dyDescent="0.2">
      <c r="C46" s="134"/>
      <c r="D46" s="135"/>
      <c r="E46" s="135"/>
      <c r="F46" s="135"/>
    </row>
    <row r="47" spans="1:6" s="2" customFormat="1" x14ac:dyDescent="0.2">
      <c r="C47" s="136"/>
      <c r="D47" s="153"/>
      <c r="E47" s="153"/>
      <c r="F47" s="153"/>
    </row>
    <row r="48" spans="1:6" s="2" customFormat="1" x14ac:dyDescent="0.2">
      <c r="A48" t="s">
        <v>168</v>
      </c>
      <c r="B48"/>
      <c r="C48" s="200"/>
      <c r="D48" s="201">
        <f>SUM(D4:D47)</f>
        <v>0</v>
      </c>
      <c r="E48" s="202">
        <f>SUM(E4:E47)</f>
        <v>0</v>
      </c>
      <c r="F48" s="169">
        <f>SUM(D48:E48)</f>
        <v>0</v>
      </c>
    </row>
    <row r="49" spans="1:6" s="2" customFormat="1" x14ac:dyDescent="0.2"/>
    <row r="50" spans="1:6" s="2" customFormat="1" x14ac:dyDescent="0.2"/>
    <row r="51" spans="1:6" x14ac:dyDescent="0.2">
      <c r="A51" s="2"/>
      <c r="B51" s="2"/>
      <c r="C51" s="2"/>
      <c r="D51" s="2"/>
      <c r="E51" s="2"/>
      <c r="F51" s="2"/>
    </row>
    <row r="52" spans="1:6" s="2" customFormat="1" x14ac:dyDescent="0.2"/>
    <row r="53" spans="1:6" s="2" customFormat="1" x14ac:dyDescent="0.2"/>
    <row r="54" spans="1:6" s="2" customFormat="1" x14ac:dyDescent="0.2"/>
    <row r="55" spans="1:6" s="2" customFormat="1" x14ac:dyDescent="0.2"/>
    <row r="56" spans="1:6" s="2" customFormat="1" x14ac:dyDescent="0.2"/>
    <row r="57" spans="1:6" s="2" customFormat="1" x14ac:dyDescent="0.2"/>
    <row r="58" spans="1:6" s="2" customFormat="1" x14ac:dyDescent="0.2"/>
    <row r="59" spans="1:6" s="2" customFormat="1" x14ac:dyDescent="0.2">
      <c r="A59"/>
      <c r="B59"/>
      <c r="C59"/>
      <c r="D59"/>
      <c r="E59"/>
      <c r="F59"/>
    </row>
    <row r="60" spans="1:6" s="2" customFormat="1" x14ac:dyDescent="0.2">
      <c r="A60"/>
      <c r="B60"/>
      <c r="C60"/>
      <c r="D60"/>
      <c r="E60"/>
      <c r="F60"/>
    </row>
    <row r="61" spans="1:6" s="2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800-000000000000}"/>
  </hyperlinks>
  <pageMargins left="0.25" right="0.25" top="0.75" bottom="0.75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33</vt:i4>
      </vt:variant>
    </vt:vector>
  </HeadingPairs>
  <TitlesOfParts>
    <vt:vector size="63" baseType="lpstr">
      <vt:lpstr>Instructions</vt:lpstr>
      <vt:lpstr>General-Summary</vt:lpstr>
      <vt:lpstr>Budget Amendments</vt:lpstr>
      <vt:lpstr>Grad Assts</vt:lpstr>
      <vt:lpstr>StudentAssts</vt:lpstr>
      <vt:lpstr>Temp, FICA Medicare</vt:lpstr>
      <vt:lpstr>Travel-Employees</vt:lpstr>
      <vt:lpstr>Travel-NonEmployees</vt:lpstr>
      <vt:lpstr>MotorVehicle</vt:lpstr>
      <vt:lpstr>Supplies-Materials</vt:lpstr>
      <vt:lpstr>Supplies-Postage</vt:lpstr>
      <vt:lpstr>Repairs-Maint</vt:lpstr>
      <vt:lpstr>Rents Other than RE</vt:lpstr>
      <vt:lpstr>Other-Registration</vt:lpstr>
      <vt:lpstr>Other-Subscriptions</vt:lpstr>
      <vt:lpstr>Other-Memberships</vt:lpstr>
      <vt:lpstr>Other-Adv-Non ee recruit</vt:lpstr>
      <vt:lpstr>Other-Adv-Ee recruit</vt:lpstr>
      <vt:lpstr>Software</vt:lpstr>
      <vt:lpstr>Printing-Publications</vt:lpstr>
      <vt:lpstr>Equipment-SmallValue</vt:lpstr>
      <vt:lpstr>Consultants</vt:lpstr>
      <vt:lpstr>Reimb Exp</vt:lpstr>
      <vt:lpstr>Your Choice 1</vt:lpstr>
      <vt:lpstr>Your Choice 2</vt:lpstr>
      <vt:lpstr>Your Choice 3</vt:lpstr>
      <vt:lpstr>Tel-Local</vt:lpstr>
      <vt:lpstr>Tel-LongDist</vt:lpstr>
      <vt:lpstr>Capital Lease</vt:lpstr>
      <vt:lpstr>Equipment_Inv</vt:lpstr>
      <vt:lpstr>Equip</vt:lpstr>
      <vt:lpstr>Opg</vt:lpstr>
      <vt:lpstr>'Budget Amendments'!Print_Area</vt:lpstr>
      <vt:lpstr>'Capital Lease'!Print_Area</vt:lpstr>
      <vt:lpstr>Consultants!Print_Area</vt:lpstr>
      <vt:lpstr>Equipment_Inv!Print_Area</vt:lpstr>
      <vt:lpstr>'Equipment-SmallValue'!Print_Area</vt:lpstr>
      <vt:lpstr>'Grad Assts'!Print_Area</vt:lpstr>
      <vt:lpstr>Instructions!Print_Area</vt:lpstr>
      <vt:lpstr>MotorVehicle!Print_Area</vt:lpstr>
      <vt:lpstr>'Other-Adv-Ee recruit'!Print_Area</vt:lpstr>
      <vt:lpstr>'Other-Adv-Non ee recruit'!Print_Area</vt:lpstr>
      <vt:lpstr>'Other-Memberships'!Print_Area</vt:lpstr>
      <vt:lpstr>'Other-Registration'!Print_Area</vt:lpstr>
      <vt:lpstr>'Other-Subscriptions'!Print_Area</vt:lpstr>
      <vt:lpstr>'Printing-Publications'!Print_Area</vt:lpstr>
      <vt:lpstr>'Reimb Exp'!Print_Area</vt:lpstr>
      <vt:lpstr>'Rents Other than RE'!Print_Area</vt:lpstr>
      <vt:lpstr>'Repairs-Maint'!Print_Area</vt:lpstr>
      <vt:lpstr>Software!Print_Area</vt:lpstr>
      <vt:lpstr>StudentAssts!Print_Area</vt:lpstr>
      <vt:lpstr>'Supplies-Materials'!Print_Area</vt:lpstr>
      <vt:lpstr>'Supplies-Postage'!Print_Area</vt:lpstr>
      <vt:lpstr>'Tel-Local'!Print_Area</vt:lpstr>
      <vt:lpstr>'Tel-LongDist'!Print_Area</vt:lpstr>
      <vt:lpstr>'Temp, FICA Medicare'!Print_Area</vt:lpstr>
      <vt:lpstr>'Travel-Employees'!Print_Area</vt:lpstr>
      <vt:lpstr>'Travel-NonEmployees'!Print_Area</vt:lpstr>
      <vt:lpstr>'Your Choice 1'!Print_Area</vt:lpstr>
      <vt:lpstr>'Your Choice 2'!Print_Area</vt:lpstr>
      <vt:lpstr>'Your Choice 3'!Print_Area</vt:lpstr>
      <vt:lpstr>PSvc</vt:lpstr>
      <vt:lpstr>Travel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J Castleman</dc:creator>
  <cp:lastModifiedBy>Shana M. Yorkey</cp:lastModifiedBy>
  <cp:lastPrinted>2017-06-28T21:52:04Z</cp:lastPrinted>
  <dcterms:created xsi:type="dcterms:W3CDTF">2015-06-12T13:25:49Z</dcterms:created>
  <dcterms:modified xsi:type="dcterms:W3CDTF">2023-07-12T15:01:04Z</dcterms:modified>
</cp:coreProperties>
</file>